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workbookProtection workbookPassword="CD9E" lockStructure="1"/>
  <bookViews>
    <workbookView xWindow="2400" yWindow="120" windowWidth="24240" windowHeight="13380" tabRatio="500"/>
  </bookViews>
  <sheets>
    <sheet name="Gestión e implementación" sheetId="6" r:id="rId1"/>
    <sheet name="Reuniones transnacionales" sheetId="4" r:id="rId2"/>
    <sheet name="Productos intelectuales" sheetId="5" r:id="rId3"/>
    <sheet name="Eventos multiplicadores" sheetId="7" r:id="rId4"/>
    <sheet name="Actividades corta duración" sheetId="11" r:id="rId5"/>
    <sheet name="Actividades larga duración" sheetId="14" r:id="rId6"/>
    <sheet name="Estancias enseñanza o formación" sheetId="15" r:id="rId7"/>
    <sheet name="Necesidades especiales" sheetId="8" r:id="rId8"/>
    <sheet name="Costes excepcionales" sheetId="9" r:id="rId9"/>
    <sheet name="TOTAL" sheetId="10" r:id="rId10"/>
    <sheet name="Validacion" sheetId="2" state="veryHidden" r:id="rId11"/>
  </sheets>
  <externalReferences>
    <externalReference r:id="rId12"/>
    <externalReference r:id="rId13"/>
  </externalReferences>
  <definedNames>
    <definedName name="Actividades">[1]Validación!$E$1:$E$70</definedName>
    <definedName name="OLE_LINK12" localSheetId="5">'Actividades larga duración'!#REF!</definedName>
    <definedName name="OLE_LINK12" localSheetId="6">'Estancias enseñanza o formación'!#REF!</definedName>
    <definedName name="OLE_LINK34" localSheetId="5">'Actividades larga duración'!$J$11</definedName>
    <definedName name="OLE_LINK34" localSheetId="6">'Estancias enseñanza o formación'!$J$11</definedName>
    <definedName name="socios">[2]Hoja2!$A$1:$A$8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7" l="1"/>
  <c r="G20" i="7"/>
  <c r="G21" i="7" s="1"/>
  <c r="B11" i="10" s="1"/>
  <c r="J17" i="15"/>
  <c r="J16" i="15"/>
  <c r="J15" i="15"/>
  <c r="J14" i="15"/>
  <c r="J13" i="15"/>
  <c r="J12" i="15"/>
  <c r="J11" i="15"/>
  <c r="J10" i="15"/>
  <c r="J9" i="15"/>
  <c r="J8" i="15"/>
  <c r="J7" i="15"/>
  <c r="G6" i="15"/>
  <c r="J6" i="15"/>
  <c r="I6" i="15"/>
  <c r="K6" i="15"/>
  <c r="L6" i="15"/>
  <c r="I7" i="15"/>
  <c r="K7" i="15"/>
  <c r="L7" i="15"/>
  <c r="I8" i="15"/>
  <c r="L8" i="15" s="1"/>
  <c r="K8" i="15"/>
  <c r="I9" i="15"/>
  <c r="L9" i="15" s="1"/>
  <c r="K9" i="15"/>
  <c r="I10" i="15"/>
  <c r="K10" i="15"/>
  <c r="L10" i="15"/>
  <c r="I11" i="15"/>
  <c r="K11" i="15"/>
  <c r="L11" i="15"/>
  <c r="I12" i="15"/>
  <c r="L12" i="15" s="1"/>
  <c r="K12" i="15"/>
  <c r="I13" i="15"/>
  <c r="L13" i="15" s="1"/>
  <c r="K13" i="15"/>
  <c r="I14" i="15"/>
  <c r="K14" i="15"/>
  <c r="L14" i="15"/>
  <c r="I15" i="15"/>
  <c r="K15" i="15"/>
  <c r="L15" i="15"/>
  <c r="I16" i="15"/>
  <c r="L16" i="15" s="1"/>
  <c r="K16" i="15"/>
  <c r="I17" i="15"/>
  <c r="L17" i="15" s="1"/>
  <c r="K17" i="15"/>
  <c r="G6" i="14"/>
  <c r="I6" i="14"/>
  <c r="J6" i="14"/>
  <c r="K6" i="14"/>
  <c r="L6" i="14"/>
  <c r="I7" i="14"/>
  <c r="J7" i="14"/>
  <c r="K7" i="14"/>
  <c r="L7" i="14"/>
  <c r="I8" i="14"/>
  <c r="J8" i="14"/>
  <c r="K8" i="14"/>
  <c r="L8" i="14"/>
  <c r="I9" i="14"/>
  <c r="J9" i="14"/>
  <c r="K9" i="14"/>
  <c r="L9" i="14"/>
  <c r="I10" i="14"/>
  <c r="J10" i="14"/>
  <c r="K10" i="14"/>
  <c r="L10" i="14"/>
  <c r="I11" i="14"/>
  <c r="J11" i="14"/>
  <c r="K11" i="14"/>
  <c r="L11" i="14"/>
  <c r="I12" i="14"/>
  <c r="J12" i="14"/>
  <c r="K12" i="14"/>
  <c r="L12" i="14"/>
  <c r="I13" i="14"/>
  <c r="J13" i="14"/>
  <c r="K13" i="14"/>
  <c r="L13" i="14"/>
  <c r="I14" i="14"/>
  <c r="J14" i="14"/>
  <c r="K14" i="14"/>
  <c r="L14" i="14"/>
  <c r="I15" i="14"/>
  <c r="J15" i="14"/>
  <c r="K15" i="14"/>
  <c r="L15" i="14"/>
  <c r="I16" i="14"/>
  <c r="J16" i="14"/>
  <c r="K16" i="14"/>
  <c r="L16" i="14"/>
  <c r="I17" i="14"/>
  <c r="J17" i="14"/>
  <c r="K17" i="14"/>
  <c r="L17" i="14"/>
  <c r="L18" i="14"/>
  <c r="B13" i="10"/>
  <c r="G17" i="15"/>
  <c r="G16" i="15"/>
  <c r="G15" i="15"/>
  <c r="G14" i="15"/>
  <c r="G13" i="15"/>
  <c r="G12" i="15"/>
  <c r="G11" i="15"/>
  <c r="G10" i="15"/>
  <c r="G9" i="15"/>
  <c r="G8" i="15"/>
  <c r="G7" i="15"/>
  <c r="G7" i="14"/>
  <c r="G8" i="14"/>
  <c r="G9" i="14"/>
  <c r="G10" i="14"/>
  <c r="G11" i="14"/>
  <c r="G12" i="14"/>
  <c r="G13" i="14"/>
  <c r="G14" i="14"/>
  <c r="G15" i="14"/>
  <c r="G16" i="14"/>
  <c r="G17" i="14"/>
  <c r="I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6" i="11"/>
  <c r="B10" i="6"/>
  <c r="B8" i="10" s="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6" i="11"/>
  <c r="K26" i="11"/>
  <c r="B12" i="10"/>
  <c r="B11" i="9"/>
  <c r="B16" i="10"/>
  <c r="B22" i="8"/>
  <c r="B15" i="10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D19" i="4"/>
  <c r="E19" i="4"/>
  <c r="H30" i="5" l="1"/>
  <c r="B10" i="10" s="1"/>
  <c r="L18" i="15"/>
  <c r="B14" i="10" s="1"/>
  <c r="E20" i="4"/>
  <c r="B9" i="10" s="1"/>
  <c r="B17" i="10" l="1"/>
</calcChain>
</file>

<file path=xl/sharedStrings.xml><?xml version="1.0" encoding="utf-8"?>
<sst xmlns="http://schemas.openxmlformats.org/spreadsheetml/2006/main" count="337" uniqueCount="246">
  <si>
    <t>GESTIÓN E IMPLEMENTACIÓN</t>
  </si>
  <si>
    <t>Elegir en el desplegable el rol de la institución beneficiaria</t>
  </si>
  <si>
    <t>Coordinador</t>
  </si>
  <si>
    <t>Introduzca el nº de meses transcurridos:</t>
  </si>
  <si>
    <t>(desde la fecha de inicio establecida en el convenio)</t>
  </si>
  <si>
    <t>GESTIÓN</t>
  </si>
  <si>
    <t>ROL</t>
  </si>
  <si>
    <t>Socio</t>
  </si>
  <si>
    <t>MESES</t>
  </si>
  <si>
    <t>Documentación justificativa solicitada:</t>
  </si>
  <si>
    <t>REUNIONES TRANSNACIONALES</t>
  </si>
  <si>
    <t>Documentación justificativa:</t>
  </si>
  <si>
    <t>*Sólo se darán por válidos costes de personal gestor o administrativo si han sido aprobados en el presupuesto revisado por la agencia nacional para ese producto</t>
  </si>
  <si>
    <t>TOTAL PARTIDA</t>
  </si>
  <si>
    <t>COSTE</t>
  </si>
  <si>
    <t>ADMINISTRATIVO*</t>
  </si>
  <si>
    <t>TÉCNICO</t>
  </si>
  <si>
    <t>DOCENTE/INVESTIGADOR</t>
  </si>
  <si>
    <t>GESTOR*</t>
  </si>
  <si>
    <t>PAÍS</t>
  </si>
  <si>
    <t>PRODUCTO</t>
  </si>
  <si>
    <t>DIAS DE TRABAJO</t>
  </si>
  <si>
    <t>PRODUCTOS INTELECTUALES</t>
  </si>
  <si>
    <t>LOCALIDAD</t>
  </si>
  <si>
    <t>EVENTOS MULTIPLICADORES</t>
  </si>
  <si>
    <t>TOTAL PARTIDA:</t>
  </si>
  <si>
    <t>Nº DE PARTICIPANTES</t>
  </si>
  <si>
    <t xml:space="preserve"> LOCALES*</t>
  </si>
  <si>
    <t>EXTRANJEROS*</t>
  </si>
  <si>
    <t>TOTAL</t>
  </si>
  <si>
    <t>IMPORTE</t>
  </si>
  <si>
    <t>DESCRIPCIÓN DEL COSTE</t>
  </si>
  <si>
    <t>APOYO A NECESIDADES ESPECIALES</t>
  </si>
  <si>
    <t>*Solo podrán imputarse costes aprobados en el presupuesto revisado por la agencia nacional</t>
  </si>
  <si>
    <t>DESCRIPCIÓN DEL COSTE*</t>
  </si>
  <si>
    <t>COSTES EXCEPCIONALES</t>
  </si>
  <si>
    <t>Tabla de presupuesto total escaneada con fecha, firma del representante legal y sello de la entidad</t>
  </si>
  <si>
    <t>Firma del representante legal:</t>
  </si>
  <si>
    <t>Fecha:</t>
  </si>
  <si>
    <t>Costes excepcionales</t>
  </si>
  <si>
    <t>Necesidades especiales</t>
  </si>
  <si>
    <t>Eventos multiplicadores</t>
  </si>
  <si>
    <t>Productos intelectuales</t>
  </si>
  <si>
    <t>Reuniones transnacionales</t>
  </si>
  <si>
    <t>Gestión e implementación</t>
  </si>
  <si>
    <t>PARTIDA</t>
  </si>
  <si>
    <t>TOTAL PRESUPUESTO EJECUTADO HASTA EL MOMENTO</t>
  </si>
  <si>
    <t>NOMBRE DEL REPRESENTANTE LEGAL:</t>
  </si>
  <si>
    <t>INSTITUCIÓN BENEFICIARIA:</t>
  </si>
  <si>
    <t>TÍTULO DEL PROYECTO:</t>
  </si>
  <si>
    <t>NÚMERO DE CONVENIO:</t>
  </si>
  <si>
    <t>ACTIVIDADES DE MOVILIDAD DE CORTA DURACIÓN</t>
  </si>
  <si>
    <t>ACTIVIDAD</t>
  </si>
  <si>
    <t>TIPO</t>
  </si>
  <si>
    <t>PROFESORES</t>
  </si>
  <si>
    <t>ALUMNOS</t>
  </si>
  <si>
    <t>Nº DÍAS</t>
  </si>
  <si>
    <t>DESTINO</t>
  </si>
  <si>
    <t>PRESUPUESTO</t>
  </si>
  <si>
    <t>VIAJE</t>
  </si>
  <si>
    <t>APOYO INDIVIDUAL</t>
  </si>
  <si>
    <r>
      <t xml:space="preserve"> Nº                         </t>
    </r>
    <r>
      <rPr>
        <sz val="11"/>
        <color theme="1"/>
        <rFont val="Calibri"/>
        <family val="2"/>
        <scheme val="minor"/>
      </rPr>
      <t>(según proyecto)</t>
    </r>
  </si>
  <si>
    <t xml:space="preserve">DURACIÓN </t>
  </si>
  <si>
    <t>APOYO LINGÜÍSTICO</t>
  </si>
  <si>
    <t>CORTA DURACIÓN</t>
  </si>
  <si>
    <t>Entre 100 km y 1999 km</t>
  </si>
  <si>
    <t>A partir de 2000 km</t>
  </si>
  <si>
    <t>BANDAS DE DISTANCIA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</si>
  <si>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</si>
  <si>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</si>
  <si>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</si>
  <si>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</si>
  <si>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</si>
  <si>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</si>
  <si>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</si>
  <si>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</si>
  <si>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</si>
  <si>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</si>
  <si>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</si>
  <si>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</si>
  <si>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</si>
  <si>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</si>
  <si>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</si>
  <si>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</si>
  <si>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</si>
  <si>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</si>
  <si>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</si>
  <si>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</si>
  <si>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</si>
  <si>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</si>
  <si>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</si>
  <si>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</si>
  <si>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</si>
  <si>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</si>
  <si>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</si>
  <si>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</si>
  <si>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</si>
  <si>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</si>
  <si>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</si>
  <si>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</si>
  <si>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</si>
  <si>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</si>
  <si>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</si>
  <si>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</si>
  <si>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</si>
  <si>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</si>
  <si>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</si>
  <si>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</si>
  <si>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Formación conjunta para el personal docente</t>
  </si>
  <si>
    <t>Intercambios de grupos de alumnos</t>
  </si>
  <si>
    <t>Movilidad combinada</t>
  </si>
  <si>
    <t>LARGA DURACIÓN</t>
  </si>
  <si>
    <t>Movilidad de larga duración del alumnado</t>
  </si>
  <si>
    <t>DÍAS</t>
  </si>
  <si>
    <t>Nº PARTICIPANTES**</t>
  </si>
  <si>
    <t>DISTANCIA*</t>
  </si>
  <si>
    <t>PAÍSES</t>
  </si>
  <si>
    <t>Alemania</t>
  </si>
  <si>
    <t>Austria</t>
  </si>
  <si>
    <t>Bélgica</t>
  </si>
  <si>
    <t>Bulgaria</t>
  </si>
  <si>
    <t>República Checa</t>
  </si>
  <si>
    <t>Chipre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</si>
  <si>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</si>
  <si>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</si>
  <si>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</si>
  <si>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</si>
  <si>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</si>
  <si>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</si>
  <si>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</si>
  <si>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</si>
  <si>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</si>
  <si>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Hungría</t>
  </si>
  <si>
    <t>Irlanda</t>
  </si>
  <si>
    <t>Islandia</t>
  </si>
  <si>
    <t>Italia</t>
  </si>
  <si>
    <t>Letonia</t>
  </si>
  <si>
    <t>Liechtenstein</t>
  </si>
  <si>
    <t>Lituania</t>
  </si>
  <si>
    <t>Luxemburgo</t>
  </si>
  <si>
    <t>A.R.Y. de Macedonia</t>
  </si>
  <si>
    <t>Malta</t>
  </si>
  <si>
    <t>Noruega</t>
  </si>
  <si>
    <t>Países Bajos</t>
  </si>
  <si>
    <t>Polonia</t>
  </si>
  <si>
    <t>Portugal</t>
  </si>
  <si>
    <t>Reino Unido</t>
  </si>
  <si>
    <t>Rumanía</t>
  </si>
  <si>
    <t>Suecia</t>
  </si>
  <si>
    <t>Suiza</t>
  </si>
  <si>
    <t>Turquía</t>
  </si>
  <si>
    <t>CIUDAD</t>
  </si>
  <si>
    <t>PAISES</t>
  </si>
  <si>
    <t>Misiones de enseñanza o formación a largo plazo  (euros por día)</t>
  </si>
  <si>
    <t>Actividades de los alumnos a largo plazo</t>
  </si>
  <si>
    <t>B1.5</t>
  </si>
  <si>
    <t>B1.6</t>
  </si>
  <si>
    <t>B1.7</t>
  </si>
  <si>
    <t>B1.8</t>
  </si>
  <si>
    <t>&gt; Certificados de asistencia.</t>
  </si>
  <si>
    <t>LUGAR DE CELEBRACIÓN</t>
  </si>
  <si>
    <t>FECHA (MM/AA)</t>
  </si>
  <si>
    <t>EN VIAJES DE ENTRE 100 Y 1.999 KM*</t>
  </si>
  <si>
    <t>EN VIAJES A PARTIR DE 2.000 KM*</t>
  </si>
  <si>
    <t>Nº TOTAL DE MOVILIDADES POR  BANDA DE DISTANCIA:</t>
  </si>
  <si>
    <t>Nº DE PARTICIPANTES POR BANDAS DE DISTANCIA*</t>
  </si>
  <si>
    <t xml:space="preserve">* Las bandas de distancia serán calculadas con la herramienta: </t>
  </si>
  <si>
    <t>http://ec.europa.eu/programmes/erasmus-plus/tools/distance_en.htm</t>
  </si>
  <si>
    <t>&gt; Programa de cada evento</t>
  </si>
  <si>
    <t>&gt; Listado de participantes (con firmas)</t>
  </si>
  <si>
    <t>SUBTOTAL PARTICIPANTES POR LUGAR DE PROCEDENCIA</t>
  </si>
  <si>
    <t>&gt; Facturas</t>
  </si>
  <si>
    <t>* No debe contabilizarse ni el alumnado ni el personal de los centros escolares que participan en la asociación.</t>
  </si>
  <si>
    <r>
      <t xml:space="preserve">Nº </t>
    </r>
    <r>
      <rPr>
        <sz val="11"/>
        <color theme="1"/>
        <rFont val="Calibri"/>
        <family val="2"/>
        <scheme val="minor"/>
      </rPr>
      <t>(según proyecto)</t>
    </r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</si>
  <si>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</si>
  <si>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</si>
  <si>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</si>
  <si>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</si>
  <si>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</si>
  <si>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</si>
  <si>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</si>
  <si>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</si>
  <si>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</si>
  <si>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</si>
  <si>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</si>
  <si>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</si>
  <si>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</si>
  <si>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</si>
  <si>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</si>
  <si>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</si>
  <si>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</si>
  <si>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</si>
  <si>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</si>
  <si>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</si>
  <si>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EVENTO</t>
  </si>
  <si>
    <t>DESCRIPCIÓN</t>
  </si>
  <si>
    <t>NOMBRE</t>
  </si>
  <si>
    <t>EVENTOS</t>
  </si>
  <si>
    <t>PRODUCTOS INTELECTUALES Y EVENTOS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</si>
  <si>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</si>
  <si>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</si>
  <si>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</si>
  <si>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</si>
  <si>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</si>
  <si>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</si>
  <si>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</si>
  <si>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</si>
  <si>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</si>
  <si>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</si>
  <si>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</si>
  <si>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</si>
  <si>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</si>
  <si>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</si>
  <si>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</si>
  <si>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</si>
  <si>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</si>
  <si>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</si>
  <si>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</si>
  <si>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</si>
  <si>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P.I. ASOCIADO</t>
  </si>
  <si>
    <t>&gt; Certificados de asistencia</t>
  </si>
  <si>
    <t>DURACIÓN DE LA ESTANCIA</t>
  </si>
  <si>
    <t>(según proyecto)</t>
  </si>
  <si>
    <t>Nº ACTIVIDAD</t>
  </si>
  <si>
    <t>(EN MESES: entre 2 y 12)</t>
  </si>
  <si>
    <t>ACTIVIDADES DE MOVILIDAD DE LARGA DURACIÓN DEL ALUMNADO</t>
  </si>
  <si>
    <t>Total para esta actividad</t>
  </si>
  <si>
    <t>Nº ALUMNOS PARTICIPANTES**</t>
  </si>
  <si>
    <t>*** Sólo se darán por válidos los costes de apoyo lingüístico si han sido aprobados en el presupuesto revisado por la agencia nacional.</t>
  </si>
  <si>
    <t>CON apoyo lingüístico***</t>
  </si>
  <si>
    <t>SIN apoyo lingüístico</t>
  </si>
  <si>
    <t>&gt; Certificados de asistencia y/o informe sobre el acuerdo de estudios</t>
  </si>
  <si>
    <t>Movilidad de larga duración del personal</t>
  </si>
  <si>
    <t>Movilidades de corta duración</t>
  </si>
  <si>
    <t>Nº DOCENTES PARTICIPANTES**</t>
  </si>
  <si>
    <t>(EN DÍAS entre 61 y 366)</t>
  </si>
  <si>
    <t>** No se deben incluir a los docentes que hayan viajado a coste cero.</t>
  </si>
  <si>
    <t>** No se deben incluir a los alumnos que hayan viajado a coste cero.</t>
  </si>
  <si>
    <t>** No se deben incluir en la tabla a los alumnos y/o profesores que hayan viajado a coste cero.</t>
  </si>
  <si>
    <t>Asignación de enseñanza o formación</t>
  </si>
  <si>
    <t>MOVILIDADES DE LARGA DURACIÓN DEL PERSONAL DOCENTE - ESTANCIAS DE ENSEÑANZA O FORMACIÓN</t>
  </si>
  <si>
    <t>&gt; Prueba de la naturaleza de la relación entre la persona y la entidad beneficaria.</t>
  </si>
  <si>
    <t>&gt; Muestra del producto o borrador del mismo en caso de que no esté terminado.</t>
  </si>
  <si>
    <t>&gt; Fichas de dedicación temporal, convenientemente firmadas y selladas.</t>
  </si>
  <si>
    <t>&gt; Facturas, explicación y desglose de los costes declarados.</t>
  </si>
  <si>
    <t>No se requiere ninguna documentación.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</si>
</sst>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11"/>
      <name val="Calibri"/>
      <family val="2"/>
      <scheme val="minor"/>
    </font>
    <font>
      <sz val="12"/>
      <color theme="1"/>
      <name val="Cambria"/>
      <family val="1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ck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66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0" xfId="5" applyAlignment="1" applyProtection="1">
      <alignment vertical="center" wrapText="1"/>
      <protection locked="0"/>
    </xf>
    <xf numFmtId="0" fontId="8" fillId="0" borderId="0" xfId="5" applyFont="1" applyAlignment="1" applyProtection="1">
      <alignment vertical="center" wrapText="1"/>
      <protection locked="0"/>
    </xf>
    <xf numFmtId="0" fontId="11" fillId="0" borderId="3" xfId="5" applyBorder="1" applyAlignment="1" applyProtection="1">
      <alignment horizontal="center" vertical="center" wrapText="1"/>
    </xf>
    <xf numFmtId="0" fontId="11" fillId="0" borderId="3" xfId="5" applyBorder="1" applyAlignment="1" applyProtection="1">
      <alignment vertical="center" wrapText="1"/>
      <protection locked="0"/>
    </xf>
    <xf numFmtId="0" fontId="11" fillId="0" borderId="3" xfId="5" applyBorder="1" applyAlignment="1" applyProtection="1">
      <alignment horizontal="center" vertical="center" wrapText="1"/>
      <protection locked="0"/>
    </xf>
    <xf numFmtId="0" fontId="11" fillId="0" borderId="0" xfId="5" applyAlignment="1" applyProtection="1">
      <alignment horizontal="center" vertical="center" wrapText="1"/>
      <protection locked="0"/>
    </xf>
    <xf numFmtId="0" fontId="8" fillId="0" borderId="3" xfId="5" applyFont="1" applyBorder="1" applyAlignment="1" applyProtection="1">
      <alignment horizontal="center" vertical="center" wrapText="1"/>
      <protection locked="0"/>
    </xf>
    <xf numFmtId="0" fontId="11" fillId="0" borderId="0" xfId="5" applyProtection="1">
      <protection locked="0"/>
    </xf>
    <xf numFmtId="0" fontId="8" fillId="0" borderId="0" xfId="5" applyFont="1" applyProtection="1">
      <protection locked="0"/>
    </xf>
    <xf numFmtId="0" fontId="11" fillId="0" borderId="3" xfId="5" applyBorder="1" applyProtection="1">
      <protection locked="0"/>
    </xf>
    <xf numFmtId="0" fontId="8" fillId="0" borderId="0" xfId="5" applyFont="1" applyAlignment="1" applyProtection="1">
      <alignment horizontal="center"/>
      <protection locked="0"/>
    </xf>
    <xf numFmtId="0" fontId="8" fillId="0" borderId="3" xfId="5" applyFont="1" applyBorder="1" applyAlignment="1" applyProtection="1">
      <alignment horizontal="center"/>
      <protection locked="0"/>
    </xf>
    <xf numFmtId="0" fontId="11" fillId="0" borderId="3" xfId="5" applyBorder="1" applyAlignment="1" applyProtection="1">
      <alignment horizontal="center"/>
      <protection locked="0"/>
    </xf>
    <xf numFmtId="44" fontId="11" fillId="0" borderId="3" xfId="6" applyFont="1" applyBorder="1" applyAlignment="1" applyProtection="1">
      <alignment horizontal="center"/>
    </xf>
    <xf numFmtId="0" fontId="11" fillId="0" borderId="0" xfId="5" applyBorder="1" applyProtection="1">
      <protection locked="0"/>
    </xf>
    <xf numFmtId="0" fontId="11" fillId="0" borderId="3" xfId="5" applyBorder="1" applyAlignment="1" applyProtection="1">
      <alignment horizontal="center"/>
    </xf>
    <xf numFmtId="0" fontId="8" fillId="0" borderId="9" xfId="5" applyFont="1" applyBorder="1" applyAlignment="1" applyProtection="1">
      <alignment horizontal="right"/>
      <protection locked="0"/>
    </xf>
    <xf numFmtId="0" fontId="8" fillId="0" borderId="8" xfId="5" applyFont="1" applyBorder="1" applyAlignment="1" applyProtection="1">
      <alignment horizontal="right"/>
      <protection locked="0"/>
    </xf>
    <xf numFmtId="44" fontId="8" fillId="2" borderId="3" xfId="6" applyFont="1" applyFill="1" applyBorder="1" applyAlignment="1" applyProtection="1">
      <alignment vertical="center" wrapText="1"/>
    </xf>
    <xf numFmtId="44" fontId="8" fillId="2" borderId="3" xfId="6" applyFont="1" applyFill="1" applyBorder="1" applyProtection="1"/>
    <xf numFmtId="44" fontId="8" fillId="2" borderId="3" xfId="6" applyFont="1" applyFill="1" applyBorder="1" applyAlignment="1" applyProtection="1">
      <alignment horizontal="center"/>
    </xf>
    <xf numFmtId="0" fontId="8" fillId="0" borderId="0" xfId="5" applyFont="1" applyAlignment="1" applyProtection="1">
      <protection locked="0"/>
    </xf>
    <xf numFmtId="0" fontId="8" fillId="0" borderId="0" xfId="5" applyFont="1" applyFill="1" applyBorder="1" applyAlignment="1" applyProtection="1">
      <alignment vertical="center" wrapText="1"/>
      <protection locked="0"/>
    </xf>
    <xf numFmtId="44" fontId="11" fillId="0" borderId="5" xfId="6" applyFont="1" applyBorder="1" applyAlignment="1" applyProtection="1">
      <alignment vertical="center" wrapText="1"/>
    </xf>
    <xf numFmtId="44" fontId="11" fillId="0" borderId="3" xfId="6" applyFont="1" applyBorder="1" applyAlignment="1" applyProtection="1">
      <alignment vertical="center" wrapText="1"/>
    </xf>
    <xf numFmtId="44" fontId="8" fillId="2" borderId="2" xfId="6" applyFont="1" applyFill="1" applyBorder="1" applyAlignment="1" applyProtection="1">
      <alignment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4" fontId="8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3" xfId="0" applyFill="1" applyBorder="1" applyAlignment="1">
      <alignment horizontal="center"/>
    </xf>
    <xf numFmtId="0" fontId="14" fillId="0" borderId="3" xfId="0" applyFont="1" applyBorder="1"/>
    <xf numFmtId="0" fontId="6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/>
    <xf numFmtId="0" fontId="0" fillId="0" borderId="0" xfId="0" applyBorder="1" applyAlignment="1"/>
    <xf numFmtId="0" fontId="0" fillId="2" borderId="1" xfId="0" applyFill="1" applyBorder="1" applyAlignment="1">
      <alignment horizontal="center"/>
    </xf>
    <xf numFmtId="0" fontId="0" fillId="0" borderId="3" xfId="0" applyBorder="1" applyAlignment="1"/>
    <xf numFmtId="0" fontId="0" fillId="2" borderId="6" xfId="0" applyFill="1" applyBorder="1" applyAlignment="1">
      <alignment horizontal="center"/>
    </xf>
    <xf numFmtId="0" fontId="14" fillId="0" borderId="1" xfId="0" applyFont="1" applyBorder="1"/>
    <xf numFmtId="44" fontId="14" fillId="0" borderId="1" xfId="0" applyNumberFormat="1" applyFont="1" applyBorder="1"/>
    <xf numFmtId="0" fontId="15" fillId="2" borderId="16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  <xf numFmtId="0" fontId="11" fillId="0" borderId="0" xfId="5" applyAlignment="1" applyProtection="1">
      <alignment vertical="center" wrapText="1"/>
      <protection locked="0"/>
    </xf>
    <xf numFmtId="0" fontId="8" fillId="0" borderId="0" xfId="5" applyFont="1" applyBorder="1" applyAlignment="1" applyProtection="1">
      <alignment horizontal="right" vertical="center" wrapText="1"/>
      <protection locked="0"/>
    </xf>
    <xf numFmtId="0" fontId="11" fillId="0" borderId="0" xfId="5" applyBorder="1" applyAlignment="1" applyProtection="1">
      <alignment horizontal="right" vertical="center" wrapText="1"/>
      <protection locked="0"/>
    </xf>
    <xf numFmtId="0" fontId="9" fillId="0" borderId="0" xfId="53" applyAlignment="1" applyProtection="1">
      <alignment vertical="center" wrapText="1"/>
      <protection locked="0"/>
    </xf>
    <xf numFmtId="0" fontId="9" fillId="0" borderId="0" xfId="53" applyAlignment="1">
      <alignment vertical="center" wrapText="1"/>
    </xf>
    <xf numFmtId="0" fontId="17" fillId="0" borderId="0" xfId="5" applyFont="1" applyProtection="1">
      <protection locked="0"/>
    </xf>
    <xf numFmtId="0" fontId="7" fillId="0" borderId="0" xfId="0" applyFont="1" applyBorder="1" applyAlignment="1">
      <alignment horizontal="right"/>
    </xf>
    <xf numFmtId="0" fontId="9" fillId="0" borderId="0" xfId="53"/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8" xfId="0" applyFont="1" applyBorder="1"/>
    <xf numFmtId="0" fontId="13" fillId="0" borderId="6" xfId="0" applyFont="1" applyBorder="1" applyAlignment="1">
      <alignment horizontal="center"/>
    </xf>
    <xf numFmtId="0" fontId="13" fillId="0" borderId="9" xfId="0" applyFont="1" applyBorder="1"/>
    <xf numFmtId="0" fontId="13" fillId="0" borderId="10" xfId="0" applyFont="1" applyBorder="1"/>
    <xf numFmtId="0" fontId="13" fillId="0" borderId="0" xfId="0" applyFont="1" applyBorder="1"/>
    <xf numFmtId="0" fontId="13" fillId="0" borderId="0" xfId="0" applyFont="1"/>
    <xf numFmtId="0" fontId="14" fillId="0" borderId="0" xfId="0" applyFont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4" fontId="11" fillId="0" borderId="0" xfId="5" applyNumberFormat="1" applyProtection="1">
      <protection locked="0"/>
    </xf>
    <xf numFmtId="44" fontId="0" fillId="0" borderId="3" xfId="0" applyNumberFormat="1" applyBorder="1" applyAlignment="1" applyProtection="1">
      <alignment horizontal="center"/>
    </xf>
    <xf numFmtId="44" fontId="0" fillId="0" borderId="3" xfId="0" applyNumberFormat="1" applyBorder="1" applyProtection="1"/>
    <xf numFmtId="44" fontId="0" fillId="2" borderId="3" xfId="0" applyNumberFormat="1" applyFill="1" applyBorder="1" applyProtection="1"/>
    <xf numFmtId="44" fontId="0" fillId="0" borderId="26" xfId="0" applyNumberFormat="1" applyBorder="1" applyAlignment="1" applyProtection="1">
      <alignment horizontal="center"/>
    </xf>
    <xf numFmtId="44" fontId="0" fillId="0" borderId="24" xfId="0" applyNumberFormat="1" applyBorder="1" applyAlignment="1" applyProtection="1">
      <alignment horizontal="center"/>
    </xf>
    <xf numFmtId="44" fontId="18" fillId="0" borderId="0" xfId="0" applyNumberFormat="1" applyFont="1" applyAlignment="1" applyProtection="1">
      <alignment vertical="center"/>
    </xf>
    <xf numFmtId="44" fontId="13" fillId="0" borderId="26" xfId="0" applyNumberFormat="1" applyFont="1" applyBorder="1" applyAlignment="1" applyProtection="1">
      <alignment horizontal="center"/>
    </xf>
    <xf numFmtId="44" fontId="13" fillId="0" borderId="24" xfId="0" applyNumberFormat="1" applyFont="1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44" fontId="0" fillId="0" borderId="25" xfId="0" applyNumberFormat="1" applyBorder="1" applyAlignment="1" applyProtection="1">
      <alignment horizontal="center"/>
    </xf>
    <xf numFmtId="44" fontId="18" fillId="0" borderId="3" xfId="0" applyNumberFormat="1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vertical="center"/>
    </xf>
    <xf numFmtId="0" fontId="11" fillId="0" borderId="0" xfId="5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4" fillId="0" borderId="3" xfId="5" applyFont="1" applyBorder="1" applyAlignment="1" applyProtection="1">
      <alignment vertical="center" wrapText="1"/>
      <protection locked="0"/>
    </xf>
    <xf numFmtId="17" fontId="11" fillId="0" borderId="3" xfId="5" applyNumberFormat="1" applyBorder="1" applyAlignment="1" applyProtection="1">
      <alignment vertical="center" wrapText="1"/>
      <protection locked="0"/>
    </xf>
    <xf numFmtId="0" fontId="4" fillId="0" borderId="3" xfId="5" applyFont="1" applyBorder="1" applyAlignment="1" applyProtection="1">
      <alignment horizontal="center" vertical="center" wrapText="1"/>
      <protection locked="0"/>
    </xf>
    <xf numFmtId="0" fontId="4" fillId="0" borderId="3" xfId="5" applyFont="1" applyBorder="1" applyAlignment="1" applyProtection="1">
      <alignment horizontal="center"/>
      <protection locked="0"/>
    </xf>
    <xf numFmtId="0" fontId="11" fillId="0" borderId="0" xfId="5" applyProtection="1"/>
    <xf numFmtId="0" fontId="8" fillId="0" borderId="0" xfId="5" applyFont="1" applyProtection="1"/>
    <xf numFmtId="0" fontId="8" fillId="0" borderId="3" xfId="5" applyFont="1" applyBorder="1" applyAlignment="1" applyProtection="1">
      <alignment horizontal="center"/>
    </xf>
    <xf numFmtId="0" fontId="8" fillId="0" borderId="1" xfId="5" applyFont="1" applyBorder="1" applyAlignment="1" applyProtection="1">
      <alignment horizontal="center"/>
    </xf>
    <xf numFmtId="0" fontId="11" fillId="0" borderId="3" xfId="5" applyBorder="1" applyAlignment="1" applyProtection="1">
      <alignment horizontal="center" wrapText="1"/>
      <protection locked="0"/>
    </xf>
    <xf numFmtId="0" fontId="4" fillId="0" borderId="3" xfId="5" applyFont="1" applyBorder="1" applyAlignment="1" applyProtection="1">
      <alignment horizontal="center" wrapText="1"/>
      <protection locked="0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4" xfId="0" applyBorder="1" applyAlignment="1" applyProtection="1">
      <alignment horizontal="center"/>
      <protection locked="0"/>
    </xf>
    <xf numFmtId="0" fontId="13" fillId="0" borderId="0" xfId="0" applyFont="1" applyProtection="1"/>
    <xf numFmtId="0" fontId="0" fillId="0" borderId="0" xfId="0" applyProtection="1"/>
    <xf numFmtId="0" fontId="8" fillId="0" borderId="5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11" fillId="0" borderId="3" xfId="5" applyBorder="1" applyAlignment="1" applyProtection="1">
      <alignment wrapText="1"/>
      <protection locked="0"/>
    </xf>
    <xf numFmtId="44" fontId="0" fillId="0" borderId="3" xfId="6" applyFont="1" applyBorder="1" applyAlignment="1" applyProtection="1">
      <alignment wrapText="1"/>
      <protection locked="0"/>
    </xf>
    <xf numFmtId="44" fontId="0" fillId="0" borderId="3" xfId="6" applyNumberFormat="1" applyFont="1" applyBorder="1" applyAlignment="1" applyProtection="1">
      <alignment wrapText="1"/>
      <protection locked="0"/>
    </xf>
    <xf numFmtId="0" fontId="8" fillId="0" borderId="8" xfId="5" applyFont="1" applyBorder="1" applyAlignment="1" applyProtection="1">
      <alignment horizontal="right"/>
    </xf>
    <xf numFmtId="0" fontId="8" fillId="0" borderId="7" xfId="5" applyFont="1" applyBorder="1" applyAlignment="1" applyProtection="1">
      <alignment vertical="center" wrapText="1"/>
    </xf>
    <xf numFmtId="0" fontId="8" fillId="0" borderId="7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vertical="center" wrapText="1"/>
    </xf>
    <xf numFmtId="0" fontId="11" fillId="0" borderId="5" xfId="5" applyFont="1" applyBorder="1" applyAlignment="1" applyProtection="1">
      <alignment vertical="center" wrapText="1"/>
    </xf>
    <xf numFmtId="0" fontId="8" fillId="2" borderId="1" xfId="5" applyFont="1" applyFill="1" applyBorder="1" applyAlignment="1" applyProtection="1">
      <alignment horizontal="left" vertical="center" wrapText="1"/>
    </xf>
    <xf numFmtId="0" fontId="11" fillId="0" borderId="0" xfId="5" applyAlignment="1" applyProtection="1">
      <alignment vertical="center" wrapText="1"/>
    </xf>
    <xf numFmtId="0" fontId="8" fillId="0" borderId="0" xfId="5" applyFont="1" applyAlignment="1" applyProtection="1">
      <alignment vertical="center" wrapText="1"/>
    </xf>
    <xf numFmtId="0" fontId="3" fillId="0" borderId="0" xfId="5" applyFont="1" applyProtection="1">
      <protection locked="0"/>
    </xf>
    <xf numFmtId="0" fontId="2" fillId="0" borderId="0" xfId="5" applyFont="1" applyProtection="1">
      <protection locked="0"/>
    </xf>
    <xf numFmtId="0" fontId="2" fillId="0" borderId="3" xfId="5" applyFont="1" applyBorder="1" applyAlignment="1" applyProtection="1">
      <alignment horizontal="center"/>
      <protection locked="0"/>
    </xf>
    <xf numFmtId="0" fontId="12" fillId="2" borderId="1" xfId="5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/>
    <xf numFmtId="0" fontId="8" fillId="0" borderId="0" xfId="5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8" fillId="2" borderId="11" xfId="5" applyFont="1" applyFill="1" applyBorder="1" applyAlignment="1" applyProtection="1">
      <alignment horizontal="center" vertical="center" wrapText="1"/>
      <protection locked="0"/>
    </xf>
    <xf numFmtId="0" fontId="8" fillId="2" borderId="2" xfId="5" applyFont="1" applyFill="1" applyBorder="1" applyAlignment="1" applyProtection="1">
      <alignment horizontal="center" vertical="center" wrapText="1"/>
      <protection locked="0"/>
    </xf>
    <xf numFmtId="0" fontId="8" fillId="0" borderId="0" xfId="5" applyFont="1" applyBorder="1" applyAlignment="1" applyProtection="1">
      <alignment horizontal="right" vertical="center" wrapText="1"/>
      <protection locked="0"/>
    </xf>
    <xf numFmtId="0" fontId="11" fillId="0" borderId="0" xfId="5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8" fillId="0" borderId="1" xfId="5" applyFont="1" applyBorder="1" applyAlignment="1" applyProtection="1">
      <alignment horizontal="center" vertical="center" wrapText="1"/>
      <protection locked="0"/>
    </xf>
    <xf numFmtId="0" fontId="8" fillId="0" borderId="11" xfId="5" applyFont="1" applyBorder="1" applyAlignment="1" applyProtection="1">
      <alignment horizontal="center" vertical="center" wrapText="1"/>
      <protection locked="0"/>
    </xf>
    <xf numFmtId="0" fontId="8" fillId="0" borderId="2" xfId="5" applyFont="1" applyBorder="1" applyAlignment="1" applyProtection="1">
      <alignment horizontal="center" vertical="center" wrapText="1"/>
      <protection locked="0"/>
    </xf>
    <xf numFmtId="0" fontId="9" fillId="0" borderId="0" xfId="53" applyAlignment="1" applyProtection="1">
      <alignment vertical="center" wrapText="1"/>
      <protection locked="0"/>
    </xf>
    <xf numFmtId="0" fontId="9" fillId="0" borderId="0" xfId="53" applyAlignment="1">
      <alignment vertical="center" wrapText="1"/>
    </xf>
    <xf numFmtId="0" fontId="11" fillId="0" borderId="8" xfId="5" applyBorder="1" applyAlignment="1" applyProtection="1">
      <alignment horizontal="right" vertical="center" wrapText="1"/>
      <protection locked="0"/>
    </xf>
    <xf numFmtId="0" fontId="8" fillId="0" borderId="1" xfId="5" applyFont="1" applyBorder="1" applyAlignment="1" applyProtection="1">
      <alignment horizontal="center"/>
    </xf>
    <xf numFmtId="0" fontId="11" fillId="0" borderId="11" xfId="5" applyBorder="1" applyAlignment="1" applyProtection="1">
      <alignment horizontal="center"/>
    </xf>
    <xf numFmtId="0" fontId="11" fillId="0" borderId="2" xfId="5" applyBorder="1" applyAlignment="1" applyProtection="1">
      <alignment horizontal="center"/>
    </xf>
    <xf numFmtId="0" fontId="8" fillId="0" borderId="8" xfId="5" applyFont="1" applyBorder="1" applyAlignment="1" applyProtection="1">
      <alignment horizontal="right"/>
      <protection locked="0"/>
    </xf>
    <xf numFmtId="0" fontId="0" fillId="0" borderId="5" xfId="0" applyBorder="1" applyAlignment="1">
      <alignment horizontal="right"/>
    </xf>
    <xf numFmtId="0" fontId="8" fillId="2" borderId="1" xfId="5" applyFont="1" applyFill="1" applyBorder="1" applyAlignment="1" applyProtection="1">
      <alignment horizontal="center" vertical="center"/>
    </xf>
    <xf numFmtId="0" fontId="8" fillId="2" borderId="11" xfId="5" applyFont="1" applyFill="1" applyBorder="1" applyAlignment="1" applyProtection="1">
      <alignment horizontal="center" vertical="center"/>
    </xf>
    <xf numFmtId="0" fontId="0" fillId="0" borderId="11" xfId="0" applyBorder="1" applyAlignment="1" applyProtection="1"/>
    <xf numFmtId="0" fontId="0" fillId="0" borderId="2" xfId="0" applyBorder="1" applyAlignment="1" applyProtection="1"/>
    <xf numFmtId="0" fontId="8" fillId="0" borderId="5" xfId="5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8" fillId="0" borderId="1" xfId="5" applyFont="1" applyBorder="1" applyAlignment="1" applyProtection="1">
      <alignment horizontal="center"/>
      <protection locked="0"/>
    </xf>
    <xf numFmtId="0" fontId="7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8" fillId="2" borderId="0" xfId="5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0" fillId="0" borderId="9" xfId="0" applyBorder="1" applyAlignment="1"/>
    <xf numFmtId="0" fontId="7" fillId="0" borderId="2" xfId="0" applyFont="1" applyBorder="1" applyAlignment="1">
      <alignment horizontal="center"/>
    </xf>
    <xf numFmtId="0" fontId="8" fillId="0" borderId="0" xfId="5" applyFont="1" applyBorder="1" applyAlignment="1" applyProtection="1">
      <alignment horizontal="right"/>
      <protection locked="0"/>
    </xf>
    <xf numFmtId="0" fontId="8" fillId="0" borderId="9" xfId="5" applyFont="1" applyBorder="1" applyAlignment="1" applyProtection="1">
      <alignment horizontal="right"/>
      <protection locked="0"/>
    </xf>
    <xf numFmtId="0" fontId="11" fillId="0" borderId="12" xfId="5" applyBorder="1" applyAlignment="1" applyProtection="1">
      <alignment horizontal="right"/>
      <protection locked="0"/>
    </xf>
    <xf numFmtId="0" fontId="11" fillId="0" borderId="8" xfId="5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/>
    <xf numFmtId="0" fontId="0" fillId="0" borderId="2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2" xfId="0" applyFont="1" applyBorder="1" applyAlignment="1" applyProtection="1">
      <alignment horizontal="right"/>
    </xf>
    <xf numFmtId="0" fontId="8" fillId="0" borderId="0" xfId="0" applyFont="1" applyAlignment="1" applyProtection="1">
      <alignment vertical="center" wrapText="1"/>
      <protection locked="0"/>
    </xf>
    <xf numFmtId="4" fontId="8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/>
    <xf numFmtId="0" fontId="8" fillId="0" borderId="5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right"/>
    </xf>
    <xf numFmtId="0" fontId="19" fillId="0" borderId="8" xfId="0" applyFont="1" applyBorder="1" applyAlignment="1" applyProtection="1">
      <alignment horizontal="right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14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Alignment="1">
      <alignment vertical="center" wrapText="1"/>
    </xf>
    <xf numFmtId="0" fontId="13" fillId="0" borderId="0" xfId="0" applyFont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/>
    <xf numFmtId="0" fontId="8" fillId="0" borderId="22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4" fontId="8" fillId="0" borderId="5" xfId="0" applyNumberFormat="1" applyFont="1" applyBorder="1" applyAlignment="1" applyProtection="1">
      <alignment horizontal="center" vertical="center" wrapText="1"/>
    </xf>
    <xf numFmtId="0" fontId="19" fillId="0" borderId="12" xfId="0" applyFont="1" applyBorder="1" applyAlignment="1">
      <alignment horizontal="right"/>
    </xf>
    <xf numFmtId="0" fontId="19" fillId="0" borderId="8" xfId="0" applyFont="1" applyBorder="1" applyAlignment="1">
      <alignment horizontal="right"/>
    </xf>
    <xf numFmtId="0" fontId="8" fillId="2" borderId="2" xfId="5" applyFont="1" applyFill="1" applyBorder="1" applyAlignment="1" applyProtection="1">
      <alignment horizontal="center" vertical="center"/>
    </xf>
    <xf numFmtId="0" fontId="8" fillId="2" borderId="1" xfId="5" applyFont="1" applyFill="1" applyBorder="1" applyAlignment="1" applyProtection="1">
      <alignment horizontal="center" vertical="center" wrapText="1"/>
    </xf>
    <xf numFmtId="0" fontId="8" fillId="2" borderId="2" xfId="5" applyFont="1" applyFill="1" applyBorder="1" applyAlignment="1" applyProtection="1">
      <alignment horizontal="center" vertical="center" wrapText="1"/>
    </xf>
    <xf numFmtId="0" fontId="11" fillId="0" borderId="0" xfId="5" applyFont="1" applyFill="1" applyBorder="1" applyAlignment="1" applyProtection="1">
      <alignment vertical="center" wrapText="1"/>
      <protection locked="0"/>
    </xf>
    <xf numFmtId="0" fontId="11" fillId="0" borderId="0" xfId="5" applyAlignment="1">
      <alignment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Border="1" applyAlignment="1"/>
    <xf numFmtId="0" fontId="0" fillId="0" borderId="0" xfId="0" applyBorder="1" applyAlignment="1"/>
    <xf numFmtId="0" fontId="5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/>
  </cellXfs>
  <cellStyles count="66">
    <cellStyle name="Hipervínculo" xfId="1" builtinId="8" hidden="1"/>
    <cellStyle name="Hipervínculo" xfId="3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/>
    <cellStyle name="Hipervínculo visitado" xfId="2" builtinId="9" hidden="1"/>
    <cellStyle name="Hipervínculo visitado" xfId="4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5" builtinId="9" hidden="1"/>
    <cellStyle name="Hipervínculo visitado" xfId="56" builtinId="9" hidden="1"/>
    <cellStyle name="Hipervínculo visitado" xfId="57" builtinId="9" hidden="1"/>
    <cellStyle name="Hipervínculo visitado" xfId="58" builtinId="9" hidden="1"/>
    <cellStyle name="Hipervínculo visitado" xfId="59" builtinId="9" hidden="1"/>
    <cellStyle name="Hipervínculo visitado" xfId="60" builtinId="9" hidden="1"/>
    <cellStyle name="Hipervínculo visitado" xfId="61" builtinId="9" hidden="1"/>
    <cellStyle name="Hipervínculo visitado" xfId="62" builtinId="9" hidden="1"/>
    <cellStyle name="Hipervínculo visitado" xfId="63" builtinId="9" hidden="1"/>
    <cellStyle name="Hipervínculo visitado" xfId="64" builtinId="9" hidden="1"/>
    <cellStyle name="Hipervínculo visitado" xfId="65" builtinId="9" hidden="1"/>
    <cellStyle name="Moneda 2" xfId="6"/>
    <cellStyle name="Normal" xfId="0" builtinId="0"/>
    <cellStyle name="Normal 2" xf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bro1Octav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culo-de-coste-del-proyecto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Validación"/>
      <sheetName val="Gestión e implementación"/>
      <sheetName val="Reuniones transnacionales"/>
      <sheetName val="Productos intelectuales"/>
      <sheetName val="Eventos multiplicadores"/>
      <sheetName val="Movilidad de corta duración"/>
      <sheetName val="Movilidad de larga duración"/>
      <sheetName val="Necesidades especiales"/>
      <sheetName val="Costes excepcionales"/>
      <sheetName val="TOTAL"/>
    </sheetNames>
    <sheetDataSet>
      <sheetData sheetId="0" refreshError="1"/>
      <sheetData sheetId="1">
        <row r="1">
          <cell r="E1" t="str">
            <v>C1</v>
          </cell>
        </row>
        <row r="2">
          <cell r="E2" t="str">
            <v>C2</v>
          </cell>
        </row>
        <row r="3">
          <cell r="E3" t="str">
            <v>C3</v>
          </cell>
        </row>
        <row r="4">
          <cell r="E4" t="str">
            <v>C4</v>
          </cell>
        </row>
        <row r="5">
          <cell r="E5" t="str">
            <v>C5</v>
          </cell>
        </row>
        <row r="6">
          <cell r="E6" t="str">
            <v>C6</v>
          </cell>
        </row>
        <row r="7">
          <cell r="E7" t="str">
            <v>C7</v>
          </cell>
        </row>
        <row r="8">
          <cell r="E8" t="str">
            <v>C8</v>
          </cell>
        </row>
        <row r="9">
          <cell r="E9" t="str">
            <v>C9</v>
          </cell>
        </row>
        <row r="10">
          <cell r="E10" t="str">
            <v>C10</v>
          </cell>
        </row>
        <row r="11">
          <cell r="E11" t="str">
            <v>C11</v>
          </cell>
        </row>
        <row r="12">
          <cell r="E12" t="str">
            <v>C12</v>
          </cell>
        </row>
        <row r="13">
          <cell r="E13" t="str">
            <v>C13</v>
          </cell>
        </row>
        <row r="14">
          <cell r="E14" t="str">
            <v>C14</v>
          </cell>
        </row>
        <row r="15">
          <cell r="E15" t="str">
            <v>C15</v>
          </cell>
        </row>
        <row r="16">
          <cell r="E16" t="str">
            <v>C16</v>
          </cell>
        </row>
        <row r="17">
          <cell r="E17" t="str">
            <v>C17</v>
          </cell>
        </row>
        <row r="18">
          <cell r="E18" t="str">
            <v>C18</v>
          </cell>
        </row>
        <row r="19">
          <cell r="E19" t="str">
            <v>C19</v>
          </cell>
        </row>
        <row r="20">
          <cell r="E20" t="str">
            <v>C20</v>
          </cell>
        </row>
        <row r="21">
          <cell r="E21" t="str">
            <v>C21</v>
          </cell>
        </row>
        <row r="22">
          <cell r="E22" t="str">
            <v>C22</v>
          </cell>
        </row>
        <row r="23">
          <cell r="E23" t="str">
            <v>C23</v>
          </cell>
        </row>
        <row r="24">
          <cell r="E24" t="str">
            <v>C24</v>
          </cell>
        </row>
        <row r="25">
          <cell r="E25" t="str">
            <v>C25</v>
          </cell>
        </row>
        <row r="26">
          <cell r="E26" t="str">
            <v>C26</v>
          </cell>
        </row>
        <row r="27">
          <cell r="E27" t="str">
            <v>C27</v>
          </cell>
        </row>
        <row r="28">
          <cell r="E28" t="str">
            <v>C28</v>
          </cell>
        </row>
        <row r="29">
          <cell r="E29" t="str">
            <v>C29</v>
          </cell>
        </row>
        <row r="30">
          <cell r="E30" t="str">
            <v>C30</v>
          </cell>
        </row>
        <row r="31">
          <cell r="E31" t="str">
            <v>C31</v>
          </cell>
        </row>
        <row r="32">
          <cell r="E32" t="str">
            <v>C32</v>
          </cell>
        </row>
        <row r="33">
          <cell r="E33" t="str">
            <v>C33</v>
          </cell>
        </row>
        <row r="34">
          <cell r="E34" t="str">
            <v>C34</v>
          </cell>
        </row>
        <row r="35">
          <cell r="E35" t="str">
            <v>C35</v>
          </cell>
        </row>
        <row r="36">
          <cell r="E36" t="str">
            <v>C36</v>
          </cell>
        </row>
        <row r="37">
          <cell r="E37" t="str">
            <v>C37</v>
          </cell>
        </row>
        <row r="38">
          <cell r="E38" t="str">
            <v>C38</v>
          </cell>
        </row>
        <row r="39">
          <cell r="E39" t="str">
            <v>C39</v>
          </cell>
        </row>
        <row r="40">
          <cell r="E40" t="str">
            <v>C40</v>
          </cell>
        </row>
        <row r="41">
          <cell r="E41" t="str">
            <v>C41</v>
          </cell>
        </row>
        <row r="42">
          <cell r="E42" t="str">
            <v>C42</v>
          </cell>
        </row>
        <row r="43">
          <cell r="E43" t="str">
            <v>C43</v>
          </cell>
        </row>
        <row r="44">
          <cell r="E44" t="str">
            <v>C44</v>
          </cell>
        </row>
        <row r="45">
          <cell r="E45" t="str">
            <v>C45</v>
          </cell>
        </row>
        <row r="46">
          <cell r="E46" t="str">
            <v>C46</v>
          </cell>
        </row>
        <row r="47">
          <cell r="E47" t="str">
            <v>C47</v>
          </cell>
        </row>
        <row r="48">
          <cell r="E48" t="str">
            <v>C48</v>
          </cell>
        </row>
        <row r="49">
          <cell r="E49" t="str">
            <v>C49</v>
          </cell>
        </row>
        <row r="50">
          <cell r="E50" t="str">
            <v>C50</v>
          </cell>
        </row>
        <row r="51">
          <cell r="E51" t="str">
            <v>C51</v>
          </cell>
        </row>
        <row r="52">
          <cell r="E52" t="str">
            <v>C52</v>
          </cell>
        </row>
        <row r="53">
          <cell r="E53" t="str">
            <v>C53</v>
          </cell>
        </row>
        <row r="54">
          <cell r="E54" t="str">
            <v>C54</v>
          </cell>
        </row>
        <row r="55">
          <cell r="E55" t="str">
            <v>C55</v>
          </cell>
        </row>
        <row r="56">
          <cell r="E56" t="str">
            <v>C56</v>
          </cell>
        </row>
        <row r="57">
          <cell r="E57" t="str">
            <v>C57</v>
          </cell>
        </row>
        <row r="58">
          <cell r="E58" t="str">
            <v>C58</v>
          </cell>
        </row>
        <row r="59">
          <cell r="E59" t="str">
            <v>C59</v>
          </cell>
        </row>
        <row r="60">
          <cell r="E60" t="str">
            <v>C60</v>
          </cell>
        </row>
        <row r="61">
          <cell r="E61" t="str">
            <v>C61</v>
          </cell>
        </row>
        <row r="62">
          <cell r="E62" t="str">
            <v>C62</v>
          </cell>
        </row>
        <row r="63">
          <cell r="E63" t="str">
            <v>C63</v>
          </cell>
        </row>
        <row r="64">
          <cell r="E64" t="str">
            <v>C64</v>
          </cell>
        </row>
        <row r="65">
          <cell r="E65" t="str">
            <v>C65</v>
          </cell>
        </row>
        <row r="66">
          <cell r="E66" t="str">
            <v>C66</v>
          </cell>
        </row>
        <row r="67">
          <cell r="E67" t="str">
            <v>C67</v>
          </cell>
        </row>
        <row r="68">
          <cell r="E68" t="str">
            <v>C68</v>
          </cell>
        </row>
        <row r="69">
          <cell r="E69" t="str">
            <v>C69</v>
          </cell>
        </row>
        <row r="70">
          <cell r="E70" t="str">
            <v>C70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stión e implementación"/>
      <sheetName val="Reuniones transnacionales"/>
      <sheetName val="Productos intelectuales"/>
      <sheetName val="Eventos multiplicadores"/>
      <sheetName val="Movilidad"/>
      <sheetName val="Necesidades especiales"/>
      <sheetName val="Costes excepcionales"/>
      <sheetName val="TOTAL"/>
      <sheetName val="Hoja2"/>
      <sheetName val="Hoja1"/>
      <sheetName val="Hoja3"/>
    </sheetNames>
    <sheetDataSet>
      <sheetData sheetId="0">
        <row r="9">
          <cell r="B9">
            <v>0</v>
          </cell>
        </row>
      </sheetData>
      <sheetData sheetId="1">
        <row r="20">
          <cell r="C20">
            <v>0</v>
          </cell>
        </row>
      </sheetData>
      <sheetData sheetId="2">
        <row r="28">
          <cell r="H28">
            <v>0</v>
          </cell>
        </row>
      </sheetData>
      <sheetData sheetId="3">
        <row r="20">
          <cell r="F20">
            <v>0</v>
          </cell>
        </row>
      </sheetData>
      <sheetData sheetId="4">
        <row r="26">
          <cell r="K26">
            <v>0</v>
          </cell>
        </row>
      </sheetData>
      <sheetData sheetId="5">
        <row r="21">
          <cell r="C21">
            <v>0</v>
          </cell>
        </row>
      </sheetData>
      <sheetData sheetId="6">
        <row r="21">
          <cell r="C21">
            <v>0</v>
          </cell>
        </row>
      </sheetData>
      <sheetData sheetId="7"/>
      <sheetData sheetId="8">
        <row r="1">
          <cell r="A1">
            <v>3</v>
          </cell>
        </row>
        <row r="2">
          <cell r="A2">
            <v>4</v>
          </cell>
        </row>
        <row r="3">
          <cell r="A3">
            <v>5</v>
          </cell>
        </row>
        <row r="4">
          <cell r="A4">
            <v>6</v>
          </cell>
        </row>
        <row r="5">
          <cell r="A5">
            <v>7</v>
          </cell>
        </row>
        <row r="6">
          <cell r="A6">
            <v>8</v>
          </cell>
        </row>
        <row r="7">
          <cell r="A7">
            <v>9</v>
          </cell>
        </row>
        <row r="8">
          <cell r="A8" t="str">
            <v>10 o mas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ec.europa.eu/programmes/erasmus-plus/tools/distance_en.htm" TargetMode="External"/><Relationship Id="rId1" Type="http://schemas.openxmlformats.org/officeDocument/2006/relationships/hyperlink" Target="http://ec.europa.eu/programmes/erasmus-plus/tools/distance_en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programmes/erasmus-plus/tools/distance_en.ht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programmes/erasmus-plus/tools/distance_en.ht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programmes/erasmus-plus/tools/distance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M24"/>
  <sheetViews>
    <sheetView tabSelected="1" workbookViewId="0">
      <selection activeCell="E14" sqref="E14"/>
    </sheetView>
  </sheetViews>
  <sheetFormatPr baseColWidth="10" defaultColWidth="11.5" defaultRowHeight="15" x14ac:dyDescent="0.25"/>
  <cols>
    <col min="1" max="1" width="47.25" style="12" customWidth="1"/>
    <col min="2" max="2" width="10.625" style="12" bestFit="1" customWidth="1"/>
    <col min="3" max="12" width="11.5" style="12"/>
    <col min="13" max="13" width="11.5" style="74"/>
    <col min="14" max="16384" width="11.5" style="12"/>
  </cols>
  <sheetData>
    <row r="2" spans="1:11" ht="15.75" x14ac:dyDescent="0.25">
      <c r="A2" s="124" t="s">
        <v>0</v>
      </c>
      <c r="B2" s="125"/>
    </row>
    <row r="4" spans="1:11" x14ac:dyDescent="0.25">
      <c r="A4" s="14" t="s">
        <v>1</v>
      </c>
      <c r="B4" s="14"/>
    </row>
    <row r="6" spans="1:11" x14ac:dyDescent="0.25">
      <c r="A6" s="14" t="s">
        <v>3</v>
      </c>
      <c r="B6" s="14"/>
    </row>
    <row r="7" spans="1:11" x14ac:dyDescent="0.25">
      <c r="A7" s="19" t="s">
        <v>4</v>
      </c>
    </row>
    <row r="10" spans="1:11" x14ac:dyDescent="0.25">
      <c r="A10" s="21" t="s">
        <v>25</v>
      </c>
      <c r="B10" s="24" t="b">
        <f>IF(B4="Coordinador",(B6*500),IF(B4="Socio",(B6*250)))</f>
        <v>0</v>
      </c>
    </row>
    <row r="13" spans="1:11" ht="15.75" x14ac:dyDescent="0.25">
      <c r="A13" s="126" t="s">
        <v>9</v>
      </c>
      <c r="B13" s="127"/>
    </row>
    <row r="14" spans="1:11" x14ac:dyDescent="0.25">
      <c r="A14" s="121" t="s">
        <v>245</v>
      </c>
    </row>
    <row r="15" spans="1:11" x14ac:dyDescent="0.25">
      <c r="K15" s="74"/>
    </row>
    <row r="24" spans="10:10" x14ac:dyDescent="0.25">
      <c r="J24" s="74"/>
    </row>
  </sheetData>
  <sheetProtection password="CD9E" sheet="1" objects="1" scenarios="1"/>
  <mergeCells count="2">
    <mergeCell ref="A2:B2"/>
    <mergeCell ref="A13:B13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Validacion!$B$3:$B$5</xm:f>
          </x14:formula1>
          <xm:sqref>B4</xm:sqref>
        </x14:dataValidation>
        <x14:dataValidation type="list" allowBlank="1" showInputMessage="1" showErrorMessage="1">
          <x14:formula1>
            <xm:f>Validacion!$A$3:$A$39</xm:f>
          </x14:formula1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B25"/>
  <sheetViews>
    <sheetView workbookViewId="0">
      <selection activeCell="A28" sqref="A28"/>
    </sheetView>
  </sheetViews>
  <sheetFormatPr baseColWidth="10" defaultColWidth="11.5" defaultRowHeight="15" x14ac:dyDescent="0.25"/>
  <cols>
    <col min="1" max="1" width="34.875" style="5" customWidth="1"/>
    <col min="2" max="2" width="55.375" style="5" customWidth="1"/>
    <col min="3" max="16384" width="11.5" style="5"/>
  </cols>
  <sheetData>
    <row r="1" spans="1:2" x14ac:dyDescent="0.25">
      <c r="A1" s="116" t="s">
        <v>50</v>
      </c>
      <c r="B1" s="8"/>
    </row>
    <row r="2" spans="1:2" x14ac:dyDescent="0.25">
      <c r="A2" s="116" t="s">
        <v>49</v>
      </c>
      <c r="B2" s="8"/>
    </row>
    <row r="3" spans="1:2" x14ac:dyDescent="0.25">
      <c r="A3" s="116" t="s">
        <v>48</v>
      </c>
      <c r="B3" s="8"/>
    </row>
    <row r="4" spans="1:2" x14ac:dyDescent="0.25">
      <c r="A4" s="116" t="s">
        <v>47</v>
      </c>
      <c r="B4" s="8"/>
    </row>
    <row r="5" spans="1:2" x14ac:dyDescent="0.25">
      <c r="A5" s="120"/>
      <c r="B5" s="119"/>
    </row>
    <row r="6" spans="1:2" x14ac:dyDescent="0.25">
      <c r="A6" s="194" t="s">
        <v>46</v>
      </c>
      <c r="B6" s="195"/>
    </row>
    <row r="7" spans="1:2" x14ac:dyDescent="0.25">
      <c r="A7" s="114" t="s">
        <v>45</v>
      </c>
      <c r="B7" s="115" t="s">
        <v>30</v>
      </c>
    </row>
    <row r="8" spans="1:2" x14ac:dyDescent="0.25">
      <c r="A8" s="116" t="s">
        <v>44</v>
      </c>
      <c r="B8" s="29" t="b">
        <f>'Gestión e implementación'!B10</f>
        <v>0</v>
      </c>
    </row>
    <row r="9" spans="1:2" x14ac:dyDescent="0.25">
      <c r="A9" s="116" t="s">
        <v>43</v>
      </c>
      <c r="B9" s="29">
        <f>'Reuniones transnacionales'!E20</f>
        <v>0</v>
      </c>
    </row>
    <row r="10" spans="1:2" x14ac:dyDescent="0.25">
      <c r="A10" s="116" t="s">
        <v>42</v>
      </c>
      <c r="B10" s="29">
        <f>'Productos intelectuales'!H30</f>
        <v>0</v>
      </c>
    </row>
    <row r="11" spans="1:2" x14ac:dyDescent="0.25">
      <c r="A11" s="116" t="s">
        <v>41</v>
      </c>
      <c r="B11" s="29">
        <f>'Eventos multiplicadores'!G21</f>
        <v>0</v>
      </c>
    </row>
    <row r="12" spans="1:2" x14ac:dyDescent="0.25">
      <c r="A12" s="116" t="s">
        <v>233</v>
      </c>
      <c r="B12" s="29">
        <f>'Actividades corta duración'!K26</f>
        <v>0</v>
      </c>
    </row>
    <row r="13" spans="1:2" x14ac:dyDescent="0.25">
      <c r="A13" s="116" t="s">
        <v>112</v>
      </c>
      <c r="B13" s="29">
        <f>'Actividades larga duración'!L18</f>
        <v>0</v>
      </c>
    </row>
    <row r="14" spans="1:2" s="55" customFormat="1" x14ac:dyDescent="0.25">
      <c r="A14" s="116" t="s">
        <v>232</v>
      </c>
      <c r="B14" s="29">
        <f>'Estancias enseñanza o formación'!L18</f>
        <v>0</v>
      </c>
    </row>
    <row r="15" spans="1:2" x14ac:dyDescent="0.25">
      <c r="A15" s="116" t="s">
        <v>40</v>
      </c>
      <c r="B15" s="29">
        <f>'Necesidades especiales'!B22</f>
        <v>0</v>
      </c>
    </row>
    <row r="16" spans="1:2" x14ac:dyDescent="0.25">
      <c r="A16" s="117" t="s">
        <v>39</v>
      </c>
      <c r="B16" s="28">
        <f>'Costes excepcionales'!B11</f>
        <v>0</v>
      </c>
    </row>
    <row r="17" spans="1:2" x14ac:dyDescent="0.25">
      <c r="A17" s="118" t="s">
        <v>29</v>
      </c>
      <c r="B17" s="30">
        <f>SUM(B8:B16)</f>
        <v>0</v>
      </c>
    </row>
    <row r="18" spans="1:2" x14ac:dyDescent="0.25">
      <c r="A18" s="87"/>
      <c r="B18" s="87"/>
    </row>
    <row r="19" spans="1:2" x14ac:dyDescent="0.25">
      <c r="A19" s="27" t="s">
        <v>38</v>
      </c>
    </row>
    <row r="20" spans="1:2" x14ac:dyDescent="0.25">
      <c r="A20" s="27" t="s">
        <v>37</v>
      </c>
    </row>
    <row r="21" spans="1:2" x14ac:dyDescent="0.25">
      <c r="A21" s="27"/>
    </row>
    <row r="22" spans="1:2" x14ac:dyDescent="0.25">
      <c r="A22" s="27"/>
    </row>
    <row r="24" spans="1:2" x14ac:dyDescent="0.25">
      <c r="A24" s="6" t="s">
        <v>9</v>
      </c>
    </row>
    <row r="25" spans="1:2" x14ac:dyDescent="0.25">
      <c r="A25" s="196" t="s">
        <v>36</v>
      </c>
      <c r="B25" s="197"/>
    </row>
  </sheetData>
  <sheetProtection password="CC5E" sheet="1" objects="1" scenarios="1"/>
  <mergeCells count="2">
    <mergeCell ref="A6:B6"/>
    <mergeCell ref="A25:B2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S64"/>
  <sheetViews>
    <sheetView topLeftCell="I1" workbookViewId="0">
      <selection activeCell="N6" sqref="N6"/>
    </sheetView>
  </sheetViews>
  <sheetFormatPr baseColWidth="10" defaultRowHeight="15.75" x14ac:dyDescent="0.25"/>
  <cols>
    <col min="1" max="1" width="6.875" style="1" bestFit="1" customWidth="1"/>
    <col min="2" max="5" width="13" customWidth="1"/>
    <col min="7" max="7" width="16.125" style="1" bestFit="1" customWidth="1"/>
    <col min="8" max="8" width="40.375" customWidth="1"/>
    <col min="9" max="9" width="21" bestFit="1" customWidth="1"/>
    <col min="10" max="10" width="14.625" customWidth="1"/>
    <col min="11" max="11" width="5" style="1" bestFit="1" customWidth="1"/>
    <col min="12" max="12" width="19.625" customWidth="1"/>
    <col min="14" max="14" width="38" customWidth="1"/>
    <col min="15" max="15" width="18.625" customWidth="1"/>
    <col min="16" max="16" width="15.375" customWidth="1"/>
  </cols>
  <sheetData>
    <row r="1" spans="1:19" ht="16.5" thickBot="1" x14ac:dyDescent="0.3">
      <c r="A1" s="209" t="s">
        <v>5</v>
      </c>
      <c r="B1" s="210"/>
      <c r="C1" s="204" t="s">
        <v>198</v>
      </c>
      <c r="D1" s="154"/>
      <c r="E1" s="154"/>
      <c r="G1" s="204" t="s">
        <v>64</v>
      </c>
      <c r="H1" s="205"/>
      <c r="I1" s="206"/>
      <c r="J1" s="206"/>
      <c r="K1" s="154"/>
      <c r="L1" s="154"/>
      <c r="N1" s="207" t="s">
        <v>111</v>
      </c>
      <c r="O1" s="208"/>
      <c r="P1" s="208"/>
    </row>
    <row r="2" spans="1:19" ht="48" customHeight="1" x14ac:dyDescent="0.25">
      <c r="A2" s="38" t="s">
        <v>8</v>
      </c>
      <c r="B2" s="39" t="s">
        <v>6</v>
      </c>
      <c r="C2" s="38" t="s">
        <v>152</v>
      </c>
      <c r="D2" s="38" t="s">
        <v>20</v>
      </c>
      <c r="E2" s="38" t="s">
        <v>197</v>
      </c>
      <c r="G2" s="38" t="s">
        <v>52</v>
      </c>
      <c r="H2" s="38" t="s">
        <v>53</v>
      </c>
      <c r="I2" s="38" t="s">
        <v>67</v>
      </c>
      <c r="J2" s="42" t="s">
        <v>58</v>
      </c>
      <c r="K2" s="38" t="s">
        <v>113</v>
      </c>
      <c r="L2" s="44" t="s">
        <v>116</v>
      </c>
      <c r="N2" s="38" t="s">
        <v>53</v>
      </c>
      <c r="O2" s="38"/>
      <c r="P2" s="47" t="s">
        <v>154</v>
      </c>
      <c r="Q2" s="198" t="s">
        <v>153</v>
      </c>
      <c r="R2" s="199"/>
      <c r="S2" s="200"/>
    </row>
    <row r="3" spans="1:19" ht="16.5" thickBot="1" x14ac:dyDescent="0.3">
      <c r="A3" s="64"/>
      <c r="B3" s="65"/>
      <c r="C3" s="63"/>
      <c r="D3" s="63"/>
      <c r="E3" s="63"/>
      <c r="G3" s="36"/>
      <c r="H3" s="43"/>
      <c r="I3" s="35"/>
      <c r="J3" s="45"/>
      <c r="K3" s="2"/>
      <c r="L3" s="2"/>
      <c r="N3" s="43"/>
      <c r="O3" s="38"/>
      <c r="P3" s="48"/>
      <c r="Q3" s="201"/>
      <c r="R3" s="202"/>
      <c r="S3" s="203"/>
    </row>
    <row r="4" spans="1:19" ht="16.5" thickTop="1" x14ac:dyDescent="0.25">
      <c r="A4" s="66">
        <v>1</v>
      </c>
      <c r="B4" s="67" t="s">
        <v>2</v>
      </c>
      <c r="C4" s="63" t="s">
        <v>127</v>
      </c>
      <c r="D4" s="63" t="s">
        <v>174</v>
      </c>
      <c r="E4" s="63" t="s">
        <v>199</v>
      </c>
      <c r="G4" s="37" t="s">
        <v>68</v>
      </c>
      <c r="H4" s="43" t="s">
        <v>108</v>
      </c>
      <c r="I4" s="35" t="s">
        <v>65</v>
      </c>
      <c r="J4" s="46">
        <v>575</v>
      </c>
      <c r="K4" s="2">
        <v>1</v>
      </c>
      <c r="L4" s="2" t="s">
        <v>117</v>
      </c>
      <c r="N4" s="43" t="s">
        <v>239</v>
      </c>
      <c r="O4" s="38"/>
      <c r="P4" s="49" t="s">
        <v>158</v>
      </c>
      <c r="Q4" s="49" t="s">
        <v>155</v>
      </c>
      <c r="R4" s="49" t="s">
        <v>156</v>
      </c>
      <c r="S4" s="49" t="s">
        <v>157</v>
      </c>
    </row>
    <row r="5" spans="1:19" x14ac:dyDescent="0.25">
      <c r="A5" s="66">
        <v>2</v>
      </c>
      <c r="B5" s="68" t="s">
        <v>7</v>
      </c>
      <c r="C5" s="69"/>
      <c r="D5" s="63" t="s">
        <v>175</v>
      </c>
      <c r="E5" s="63" t="s">
        <v>200</v>
      </c>
      <c r="G5" s="37" t="s">
        <v>69</v>
      </c>
      <c r="H5" s="43" t="s">
        <v>109</v>
      </c>
      <c r="I5" s="35" t="s">
        <v>66</v>
      </c>
      <c r="J5" s="46">
        <v>760</v>
      </c>
      <c r="K5" s="2">
        <v>2</v>
      </c>
      <c r="L5" s="2" t="s">
        <v>118</v>
      </c>
      <c r="N5" s="40" t="s">
        <v>112</v>
      </c>
      <c r="O5" s="50" t="s">
        <v>117</v>
      </c>
      <c r="P5" s="51">
        <v>110</v>
      </c>
      <c r="Q5" s="51">
        <v>90</v>
      </c>
      <c r="R5" s="51">
        <v>63</v>
      </c>
      <c r="S5" s="51">
        <v>45</v>
      </c>
    </row>
    <row r="6" spans="1:19" x14ac:dyDescent="0.25">
      <c r="A6" s="66">
        <v>3</v>
      </c>
      <c r="B6" s="70"/>
      <c r="C6" s="70"/>
      <c r="D6" s="63" t="s">
        <v>176</v>
      </c>
      <c r="E6" s="63" t="s">
        <v>201</v>
      </c>
      <c r="G6" s="37" t="s">
        <v>70</v>
      </c>
      <c r="H6" s="43" t="s">
        <v>110</v>
      </c>
      <c r="I6" s="41"/>
      <c r="J6" s="41"/>
      <c r="K6" s="2">
        <v>3</v>
      </c>
      <c r="L6" s="34" t="s">
        <v>119</v>
      </c>
      <c r="O6" s="50" t="s">
        <v>118</v>
      </c>
      <c r="P6" s="51">
        <v>115</v>
      </c>
      <c r="Q6" s="51">
        <v>105</v>
      </c>
      <c r="R6" s="51">
        <v>74</v>
      </c>
      <c r="S6" s="51">
        <v>53</v>
      </c>
    </row>
    <row r="7" spans="1:19" x14ac:dyDescent="0.25">
      <c r="A7" s="66">
        <v>4</v>
      </c>
      <c r="B7" s="70"/>
      <c r="C7" s="70"/>
      <c r="D7" s="63" t="s">
        <v>177</v>
      </c>
      <c r="E7" s="63" t="s">
        <v>202</v>
      </c>
      <c r="G7" s="37" t="s">
        <v>71</v>
      </c>
      <c r="K7" s="34">
        <v>4</v>
      </c>
      <c r="L7" s="34" t="s">
        <v>120</v>
      </c>
      <c r="O7" s="50" t="s">
        <v>119</v>
      </c>
      <c r="P7" s="51">
        <v>110</v>
      </c>
      <c r="Q7" s="51">
        <v>105</v>
      </c>
      <c r="R7" s="51">
        <v>74</v>
      </c>
      <c r="S7" s="51">
        <v>53</v>
      </c>
    </row>
    <row r="8" spans="1:19" x14ac:dyDescent="0.25">
      <c r="A8" s="66">
        <v>5</v>
      </c>
      <c r="B8" s="70"/>
      <c r="C8" s="70"/>
      <c r="D8" s="63" t="s">
        <v>178</v>
      </c>
      <c r="E8" s="63" t="s">
        <v>203</v>
      </c>
      <c r="G8" s="37" t="s">
        <v>72</v>
      </c>
      <c r="K8" s="34">
        <v>5</v>
      </c>
      <c r="L8" s="34" t="s">
        <v>122</v>
      </c>
      <c r="O8" s="50" t="s">
        <v>120</v>
      </c>
      <c r="P8" s="51">
        <v>70</v>
      </c>
      <c r="Q8" s="51">
        <v>105</v>
      </c>
      <c r="R8" s="51">
        <v>74</v>
      </c>
      <c r="S8" s="51">
        <v>53</v>
      </c>
    </row>
    <row r="9" spans="1:19" x14ac:dyDescent="0.25">
      <c r="A9" s="66">
        <v>6</v>
      </c>
      <c r="B9" s="70"/>
      <c r="C9" s="70"/>
      <c r="D9" s="63" t="s">
        <v>179</v>
      </c>
      <c r="E9" s="63" t="s">
        <v>204</v>
      </c>
      <c r="G9" s="37" t="s">
        <v>73</v>
      </c>
      <c r="K9" s="34">
        <v>6</v>
      </c>
      <c r="L9" s="34" t="s">
        <v>123</v>
      </c>
      <c r="O9" s="50" t="s">
        <v>122</v>
      </c>
      <c r="P9" s="51">
        <v>110</v>
      </c>
      <c r="Q9" s="51">
        <v>105</v>
      </c>
      <c r="R9" s="51">
        <v>74</v>
      </c>
      <c r="S9" s="51">
        <v>53</v>
      </c>
    </row>
    <row r="10" spans="1:19" x14ac:dyDescent="0.25">
      <c r="A10" s="66">
        <v>7</v>
      </c>
      <c r="B10" s="70"/>
      <c r="C10" s="70"/>
      <c r="D10" s="63" t="s">
        <v>180</v>
      </c>
      <c r="E10" s="63" t="s">
        <v>205</v>
      </c>
      <c r="G10" s="37" t="s">
        <v>74</v>
      </c>
      <c r="K10" s="34">
        <v>7</v>
      </c>
      <c r="L10" s="34" t="s">
        <v>124</v>
      </c>
      <c r="O10" s="50" t="s">
        <v>123</v>
      </c>
      <c r="P10" s="51">
        <v>90</v>
      </c>
      <c r="Q10" s="51">
        <v>75</v>
      </c>
      <c r="R10" s="51">
        <v>53</v>
      </c>
      <c r="S10" s="51">
        <v>38</v>
      </c>
    </row>
    <row r="11" spans="1:19" x14ac:dyDescent="0.25">
      <c r="A11" s="66">
        <v>8</v>
      </c>
      <c r="B11" s="70"/>
      <c r="C11" s="70"/>
      <c r="D11" s="63" t="s">
        <v>181</v>
      </c>
      <c r="E11" s="63" t="s">
        <v>206</v>
      </c>
      <c r="G11" s="37" t="s">
        <v>75</v>
      </c>
      <c r="K11" s="34">
        <v>8</v>
      </c>
      <c r="L11" s="34" t="s">
        <v>125</v>
      </c>
      <c r="O11" s="50" t="s">
        <v>124</v>
      </c>
      <c r="P11" s="51">
        <v>145</v>
      </c>
      <c r="Q11" s="51">
        <v>120</v>
      </c>
      <c r="R11" s="51">
        <v>84</v>
      </c>
      <c r="S11" s="51">
        <v>60</v>
      </c>
    </row>
    <row r="12" spans="1:19" x14ac:dyDescent="0.25">
      <c r="A12" s="66">
        <v>9</v>
      </c>
      <c r="B12" s="70"/>
      <c r="C12" s="70"/>
      <c r="D12" s="63" t="s">
        <v>182</v>
      </c>
      <c r="E12" s="63" t="s">
        <v>207</v>
      </c>
      <c r="G12" s="37" t="s">
        <v>76</v>
      </c>
      <c r="K12" s="34">
        <v>9</v>
      </c>
      <c r="L12" s="34" t="s">
        <v>126</v>
      </c>
      <c r="O12" s="50" t="s">
        <v>125</v>
      </c>
      <c r="P12" s="51">
        <v>95</v>
      </c>
      <c r="Q12" s="51">
        <v>90</v>
      </c>
      <c r="R12" s="51">
        <v>63</v>
      </c>
      <c r="S12" s="51">
        <v>45</v>
      </c>
    </row>
    <row r="13" spans="1:19" x14ac:dyDescent="0.25">
      <c r="A13" s="66">
        <v>10</v>
      </c>
      <c r="B13" s="70"/>
      <c r="C13" s="70"/>
      <c r="D13" s="63" t="s">
        <v>183</v>
      </c>
      <c r="E13" s="63" t="s">
        <v>208</v>
      </c>
      <c r="G13" s="37" t="s">
        <v>77</v>
      </c>
      <c r="K13" s="34">
        <v>10</v>
      </c>
      <c r="L13" s="34" t="s">
        <v>128</v>
      </c>
      <c r="O13" s="50" t="s">
        <v>126</v>
      </c>
      <c r="P13" s="51">
        <v>85</v>
      </c>
      <c r="Q13" s="51">
        <v>75</v>
      </c>
      <c r="R13" s="51">
        <v>53</v>
      </c>
      <c r="S13" s="51">
        <v>38</v>
      </c>
    </row>
    <row r="14" spans="1:19" x14ac:dyDescent="0.25">
      <c r="A14" s="66">
        <v>11</v>
      </c>
      <c r="B14" s="70"/>
      <c r="C14" s="70"/>
      <c r="D14" s="63" t="s">
        <v>184</v>
      </c>
      <c r="E14" s="63" t="s">
        <v>209</v>
      </c>
      <c r="G14" s="37" t="s">
        <v>78</v>
      </c>
      <c r="K14" s="34">
        <v>11</v>
      </c>
      <c r="L14" s="34" t="s">
        <v>129</v>
      </c>
      <c r="O14" s="50" t="s">
        <v>128</v>
      </c>
      <c r="P14" s="51">
        <v>85</v>
      </c>
      <c r="Q14" s="51">
        <v>75</v>
      </c>
      <c r="R14" s="51">
        <v>53</v>
      </c>
      <c r="S14" s="51">
        <v>38</v>
      </c>
    </row>
    <row r="15" spans="1:19" x14ac:dyDescent="0.25">
      <c r="A15" s="66">
        <v>12</v>
      </c>
      <c r="B15" s="70"/>
      <c r="C15" s="70"/>
      <c r="D15" s="63" t="s">
        <v>185</v>
      </c>
      <c r="E15" s="63" t="s">
        <v>210</v>
      </c>
      <c r="G15" s="37" t="s">
        <v>79</v>
      </c>
      <c r="K15" s="34">
        <v>12</v>
      </c>
      <c r="L15" s="34" t="s">
        <v>130</v>
      </c>
      <c r="O15" s="50" t="s">
        <v>129</v>
      </c>
      <c r="P15" s="51">
        <v>125</v>
      </c>
      <c r="Q15" s="51">
        <v>105</v>
      </c>
      <c r="R15" s="51">
        <v>74</v>
      </c>
      <c r="S15" s="51">
        <v>53</v>
      </c>
    </row>
    <row r="16" spans="1:19" x14ac:dyDescent="0.25">
      <c r="A16" s="66">
        <v>13</v>
      </c>
      <c r="B16" s="70"/>
      <c r="C16" s="70"/>
      <c r="D16" s="63" t="s">
        <v>186</v>
      </c>
      <c r="E16" s="63" t="s">
        <v>211</v>
      </c>
      <c r="G16" s="37" t="s">
        <v>80</v>
      </c>
      <c r="K16" s="34">
        <v>13</v>
      </c>
      <c r="L16" s="34" t="s">
        <v>131</v>
      </c>
      <c r="O16" s="50" t="s">
        <v>130</v>
      </c>
      <c r="P16" s="51">
        <v>115</v>
      </c>
      <c r="Q16" s="51">
        <v>105</v>
      </c>
      <c r="R16" s="51">
        <v>74</v>
      </c>
      <c r="S16" s="51">
        <v>53</v>
      </c>
    </row>
    <row r="17" spans="1:19" x14ac:dyDescent="0.25">
      <c r="A17" s="66">
        <v>14</v>
      </c>
      <c r="B17" s="70"/>
      <c r="C17" s="70"/>
      <c r="D17" s="63" t="s">
        <v>187</v>
      </c>
      <c r="E17" s="63" t="s">
        <v>212</v>
      </c>
      <c r="G17" s="37" t="s">
        <v>81</v>
      </c>
      <c r="K17" s="34">
        <v>14</v>
      </c>
      <c r="L17" s="34" t="s">
        <v>132</v>
      </c>
      <c r="O17" s="50" t="s">
        <v>131</v>
      </c>
      <c r="P17" s="51">
        <v>100</v>
      </c>
      <c r="Q17" s="51">
        <v>105</v>
      </c>
      <c r="R17" s="51">
        <v>74</v>
      </c>
      <c r="S17" s="51">
        <v>53</v>
      </c>
    </row>
    <row r="18" spans="1:19" x14ac:dyDescent="0.25">
      <c r="A18" s="66">
        <v>15</v>
      </c>
      <c r="B18" s="70"/>
      <c r="C18" s="70"/>
      <c r="D18" s="63" t="s">
        <v>188</v>
      </c>
      <c r="E18" s="63" t="s">
        <v>213</v>
      </c>
      <c r="G18" s="37" t="s">
        <v>82</v>
      </c>
      <c r="K18" s="34">
        <v>15</v>
      </c>
      <c r="L18" s="34" t="s">
        <v>133</v>
      </c>
      <c r="O18" s="50" t="s">
        <v>132</v>
      </c>
      <c r="P18" s="51">
        <v>90</v>
      </c>
      <c r="Q18" s="51">
        <v>105</v>
      </c>
      <c r="R18" s="51">
        <v>74</v>
      </c>
      <c r="S18" s="51">
        <v>53</v>
      </c>
    </row>
    <row r="19" spans="1:19" x14ac:dyDescent="0.25">
      <c r="A19" s="66">
        <v>16</v>
      </c>
      <c r="B19" s="70"/>
      <c r="C19" s="70"/>
      <c r="D19" s="63" t="s">
        <v>189</v>
      </c>
      <c r="E19" s="63" t="s">
        <v>214</v>
      </c>
      <c r="G19" s="37" t="s">
        <v>83</v>
      </c>
      <c r="K19" s="34">
        <v>16</v>
      </c>
      <c r="L19" s="34" t="s">
        <v>134</v>
      </c>
      <c r="O19" s="50" t="s">
        <v>133</v>
      </c>
      <c r="P19" s="51">
        <v>125</v>
      </c>
      <c r="Q19" s="51">
        <v>120</v>
      </c>
      <c r="R19" s="51">
        <v>84</v>
      </c>
      <c r="S19" s="51">
        <v>60</v>
      </c>
    </row>
    <row r="20" spans="1:19" x14ac:dyDescent="0.25">
      <c r="A20" s="66">
        <v>17</v>
      </c>
      <c r="B20" s="70"/>
      <c r="C20" s="70"/>
      <c r="D20" s="63" t="s">
        <v>190</v>
      </c>
      <c r="E20" s="63" t="s">
        <v>215</v>
      </c>
      <c r="G20" s="37" t="s">
        <v>84</v>
      </c>
      <c r="K20" s="34">
        <v>17</v>
      </c>
      <c r="L20" s="34" t="s">
        <v>135</v>
      </c>
      <c r="O20" s="50" t="s">
        <v>134</v>
      </c>
      <c r="P20" s="51">
        <v>135</v>
      </c>
      <c r="Q20" s="51">
        <v>105</v>
      </c>
      <c r="R20" s="51">
        <v>74</v>
      </c>
      <c r="S20" s="51">
        <v>53</v>
      </c>
    </row>
    <row r="21" spans="1:19" x14ac:dyDescent="0.25">
      <c r="A21" s="66">
        <v>18</v>
      </c>
      <c r="B21" s="70"/>
      <c r="C21" s="70"/>
      <c r="D21" s="63" t="s">
        <v>191</v>
      </c>
      <c r="E21" s="63" t="s">
        <v>216</v>
      </c>
      <c r="G21" s="37" t="s">
        <v>85</v>
      </c>
      <c r="K21" s="34">
        <v>18</v>
      </c>
      <c r="L21" s="34" t="s">
        <v>136</v>
      </c>
      <c r="O21" s="50" t="s">
        <v>135</v>
      </c>
      <c r="P21" s="51">
        <v>115</v>
      </c>
      <c r="Q21" s="51">
        <v>105</v>
      </c>
      <c r="R21" s="51">
        <v>74</v>
      </c>
      <c r="S21" s="51">
        <v>53</v>
      </c>
    </row>
    <row r="22" spans="1:19" x14ac:dyDescent="0.25">
      <c r="A22" s="66">
        <v>19</v>
      </c>
      <c r="B22" s="70"/>
      <c r="C22" s="70"/>
      <c r="D22" s="63" t="s">
        <v>192</v>
      </c>
      <c r="E22" s="63" t="s">
        <v>217</v>
      </c>
      <c r="G22" s="37" t="s">
        <v>86</v>
      </c>
      <c r="K22" s="34">
        <v>19</v>
      </c>
      <c r="L22" s="34" t="s">
        <v>137</v>
      </c>
      <c r="O22" s="50" t="s">
        <v>136</v>
      </c>
      <c r="P22" s="51">
        <v>80</v>
      </c>
      <c r="Q22" s="51">
        <v>90</v>
      </c>
      <c r="R22" s="51">
        <v>63</v>
      </c>
      <c r="S22" s="51">
        <v>45</v>
      </c>
    </row>
    <row r="23" spans="1:19" x14ac:dyDescent="0.25">
      <c r="A23" s="66">
        <v>20</v>
      </c>
      <c r="B23" s="70"/>
      <c r="C23" s="70"/>
      <c r="D23" s="63" t="s">
        <v>193</v>
      </c>
      <c r="E23" s="63" t="s">
        <v>218</v>
      </c>
      <c r="G23" s="37" t="s">
        <v>87</v>
      </c>
      <c r="K23" s="34">
        <v>20</v>
      </c>
      <c r="L23" s="34" t="s">
        <v>138</v>
      </c>
      <c r="O23" s="50" t="s">
        <v>137</v>
      </c>
      <c r="P23" s="51">
        <v>120</v>
      </c>
      <c r="Q23" s="51">
        <v>105</v>
      </c>
      <c r="R23" s="51">
        <v>74</v>
      </c>
      <c r="S23" s="51">
        <v>53</v>
      </c>
    </row>
    <row r="24" spans="1:19" x14ac:dyDescent="0.25">
      <c r="A24" s="3">
        <v>21</v>
      </c>
      <c r="G24" s="37" t="s">
        <v>88</v>
      </c>
      <c r="K24" s="34">
        <v>21</v>
      </c>
      <c r="L24" s="34" t="s">
        <v>139</v>
      </c>
      <c r="O24" s="50" t="s">
        <v>138</v>
      </c>
      <c r="P24" s="51">
        <v>80</v>
      </c>
      <c r="Q24" s="51">
        <v>75</v>
      </c>
      <c r="R24" s="51">
        <v>53</v>
      </c>
      <c r="S24" s="51">
        <v>38</v>
      </c>
    </row>
    <row r="25" spans="1:19" x14ac:dyDescent="0.25">
      <c r="A25" s="3">
        <v>22</v>
      </c>
      <c r="G25" s="37" t="s">
        <v>89</v>
      </c>
      <c r="K25" s="34">
        <v>22</v>
      </c>
      <c r="L25" s="34" t="s">
        <v>140</v>
      </c>
      <c r="O25" s="50" t="s">
        <v>139</v>
      </c>
      <c r="P25" s="51">
        <v>110</v>
      </c>
      <c r="Q25" s="51">
        <v>105</v>
      </c>
      <c r="R25" s="51">
        <v>74</v>
      </c>
      <c r="S25" s="51">
        <v>53</v>
      </c>
    </row>
    <row r="26" spans="1:19" x14ac:dyDescent="0.25">
      <c r="A26" s="3">
        <v>23</v>
      </c>
      <c r="G26" s="37" t="s">
        <v>90</v>
      </c>
      <c r="K26" s="34">
        <v>23</v>
      </c>
      <c r="L26" s="34" t="s">
        <v>141</v>
      </c>
      <c r="O26" s="50" t="s">
        <v>140</v>
      </c>
      <c r="P26" s="51">
        <v>60</v>
      </c>
      <c r="Q26" s="51">
        <v>90</v>
      </c>
      <c r="R26" s="51">
        <v>63</v>
      </c>
      <c r="S26" s="51">
        <v>45</v>
      </c>
    </row>
    <row r="27" spans="1:19" x14ac:dyDescent="0.25">
      <c r="A27" s="3">
        <v>24</v>
      </c>
      <c r="G27" s="37" t="s">
        <v>91</v>
      </c>
      <c r="K27" s="34">
        <v>24</v>
      </c>
      <c r="L27" s="34" t="s">
        <v>142</v>
      </c>
      <c r="O27" s="50" t="s">
        <v>141</v>
      </c>
      <c r="P27" s="51">
        <v>110</v>
      </c>
      <c r="Q27" s="51">
        <v>90</v>
      </c>
      <c r="R27" s="51">
        <v>63</v>
      </c>
      <c r="S27" s="51">
        <v>45</v>
      </c>
    </row>
    <row r="28" spans="1:19" x14ac:dyDescent="0.25">
      <c r="A28" s="3">
        <v>25</v>
      </c>
      <c r="G28" s="37" t="s">
        <v>92</v>
      </c>
      <c r="K28" s="34">
        <v>25</v>
      </c>
      <c r="L28" s="34" t="s">
        <v>143</v>
      </c>
      <c r="O28" s="50" t="s">
        <v>142</v>
      </c>
      <c r="P28" s="51">
        <v>135</v>
      </c>
      <c r="Q28" s="51">
        <v>105</v>
      </c>
      <c r="R28" s="51">
        <v>74</v>
      </c>
      <c r="S28" s="51">
        <v>53</v>
      </c>
    </row>
    <row r="29" spans="1:19" x14ac:dyDescent="0.25">
      <c r="A29" s="3">
        <v>26</v>
      </c>
      <c r="G29" s="37" t="s">
        <v>93</v>
      </c>
      <c r="K29" s="34">
        <v>26</v>
      </c>
      <c r="L29" s="34" t="s">
        <v>144</v>
      </c>
      <c r="O29" s="50" t="s">
        <v>143</v>
      </c>
      <c r="P29" s="51">
        <v>110</v>
      </c>
      <c r="Q29" s="51">
        <v>120</v>
      </c>
      <c r="R29" s="51">
        <v>84</v>
      </c>
      <c r="S29" s="51">
        <v>60</v>
      </c>
    </row>
    <row r="30" spans="1:19" x14ac:dyDescent="0.25">
      <c r="A30" s="3">
        <v>27</v>
      </c>
      <c r="G30" s="37" t="s">
        <v>94</v>
      </c>
      <c r="K30" s="34">
        <v>27</v>
      </c>
      <c r="L30" s="34" t="s">
        <v>145</v>
      </c>
      <c r="O30" s="50" t="s">
        <v>144</v>
      </c>
      <c r="P30" s="51">
        <v>85</v>
      </c>
      <c r="Q30" s="51">
        <v>105</v>
      </c>
      <c r="R30" s="51">
        <v>74</v>
      </c>
      <c r="S30" s="51">
        <v>53</v>
      </c>
    </row>
    <row r="31" spans="1:19" x14ac:dyDescent="0.25">
      <c r="A31" s="3">
        <v>28</v>
      </c>
      <c r="G31" s="37" t="s">
        <v>95</v>
      </c>
      <c r="K31" s="34">
        <v>28</v>
      </c>
      <c r="L31" s="34" t="s">
        <v>146</v>
      </c>
      <c r="O31" s="50" t="s">
        <v>145</v>
      </c>
      <c r="P31" s="51">
        <v>100</v>
      </c>
      <c r="Q31" s="51">
        <v>90</v>
      </c>
      <c r="R31" s="51">
        <v>63</v>
      </c>
      <c r="S31" s="51">
        <v>45</v>
      </c>
    </row>
    <row r="32" spans="1:19" x14ac:dyDescent="0.25">
      <c r="A32" s="3">
        <v>29</v>
      </c>
      <c r="G32" s="37" t="s">
        <v>96</v>
      </c>
      <c r="K32" s="34">
        <v>29</v>
      </c>
      <c r="L32" s="37" t="s">
        <v>121</v>
      </c>
      <c r="O32" s="50" t="s">
        <v>146</v>
      </c>
      <c r="P32" s="51">
        <v>140</v>
      </c>
      <c r="Q32" s="51">
        <v>120</v>
      </c>
      <c r="R32" s="51">
        <v>84</v>
      </c>
      <c r="S32" s="51">
        <v>60</v>
      </c>
    </row>
    <row r="33" spans="1:19" x14ac:dyDescent="0.25">
      <c r="A33" s="3">
        <v>30</v>
      </c>
      <c r="G33" s="37" t="s">
        <v>97</v>
      </c>
      <c r="K33" s="34">
        <v>30</v>
      </c>
      <c r="L33" s="34" t="s">
        <v>147</v>
      </c>
      <c r="O33" s="50" t="s">
        <v>121</v>
      </c>
      <c r="P33" s="51">
        <v>90</v>
      </c>
      <c r="Q33" s="51">
        <v>105</v>
      </c>
      <c r="R33" s="51">
        <v>74</v>
      </c>
      <c r="S33" s="51">
        <v>53</v>
      </c>
    </row>
    <row r="34" spans="1:19" x14ac:dyDescent="0.25">
      <c r="A34" s="3">
        <v>31</v>
      </c>
      <c r="G34" s="37" t="s">
        <v>98</v>
      </c>
      <c r="K34" s="34">
        <v>31</v>
      </c>
      <c r="L34" s="34" t="s">
        <v>148</v>
      </c>
      <c r="O34" s="50" t="s">
        <v>147</v>
      </c>
      <c r="P34" s="51">
        <v>60</v>
      </c>
      <c r="Q34" s="51">
        <v>105</v>
      </c>
      <c r="R34" s="51">
        <v>74</v>
      </c>
      <c r="S34" s="51">
        <v>53</v>
      </c>
    </row>
    <row r="35" spans="1:19" x14ac:dyDescent="0.25">
      <c r="A35" s="3">
        <v>32</v>
      </c>
      <c r="G35" s="37" t="s">
        <v>99</v>
      </c>
      <c r="K35" s="34">
        <v>32</v>
      </c>
      <c r="L35" s="34" t="s">
        <v>149</v>
      </c>
      <c r="O35" s="50" t="s">
        <v>148</v>
      </c>
      <c r="P35" s="51">
        <v>115</v>
      </c>
      <c r="Q35" s="51">
        <v>120</v>
      </c>
      <c r="R35" s="51">
        <v>84</v>
      </c>
      <c r="S35" s="51">
        <v>60</v>
      </c>
    </row>
    <row r="36" spans="1:19" x14ac:dyDescent="0.25">
      <c r="A36" s="3">
        <v>33</v>
      </c>
      <c r="G36" s="37" t="s">
        <v>100</v>
      </c>
      <c r="K36" s="34">
        <v>33</v>
      </c>
      <c r="L36" s="2" t="s">
        <v>150</v>
      </c>
      <c r="O36" s="50" t="s">
        <v>149</v>
      </c>
      <c r="P36" s="51">
        <v>130</v>
      </c>
      <c r="Q36" s="51">
        <v>105</v>
      </c>
      <c r="R36" s="51">
        <v>74</v>
      </c>
      <c r="S36" s="51">
        <v>53</v>
      </c>
    </row>
    <row r="37" spans="1:19" x14ac:dyDescent="0.25">
      <c r="A37" s="3">
        <v>34</v>
      </c>
      <c r="G37" s="37" t="s">
        <v>101</v>
      </c>
      <c r="K37" s="34">
        <v>34</v>
      </c>
      <c r="O37" s="50" t="s">
        <v>150</v>
      </c>
      <c r="P37" s="51">
        <v>80</v>
      </c>
      <c r="Q37" s="51">
        <v>105</v>
      </c>
      <c r="R37" s="51">
        <v>74</v>
      </c>
      <c r="S37" s="51">
        <v>53</v>
      </c>
    </row>
    <row r="38" spans="1:19" x14ac:dyDescent="0.25">
      <c r="A38" s="3">
        <v>35</v>
      </c>
      <c r="G38" s="37" t="s">
        <v>102</v>
      </c>
      <c r="K38" s="34">
        <v>35</v>
      </c>
    </row>
    <row r="39" spans="1:19" x14ac:dyDescent="0.25">
      <c r="A39" s="4">
        <v>36</v>
      </c>
      <c r="G39" s="37" t="s">
        <v>103</v>
      </c>
      <c r="K39" s="34">
        <v>36</v>
      </c>
    </row>
    <row r="40" spans="1:19" x14ac:dyDescent="0.25">
      <c r="G40" s="37" t="s">
        <v>104</v>
      </c>
      <c r="K40" s="34">
        <v>37</v>
      </c>
    </row>
    <row r="41" spans="1:19" x14ac:dyDescent="0.25">
      <c r="G41" s="37" t="s">
        <v>105</v>
      </c>
      <c r="K41" s="34">
        <v>38</v>
      </c>
    </row>
    <row r="42" spans="1:19" x14ac:dyDescent="0.25">
      <c r="G42" s="37" t="s">
        <v>106</v>
      </c>
      <c r="K42" s="34">
        <v>39</v>
      </c>
    </row>
    <row r="43" spans="1:19" x14ac:dyDescent="0.25">
      <c r="G43" s="37" t="s">
        <v>107</v>
      </c>
      <c r="K43" s="34">
        <v>40</v>
      </c>
    </row>
    <row r="44" spans="1:19" x14ac:dyDescent="0.25">
      <c r="K44" s="34">
        <v>41</v>
      </c>
    </row>
    <row r="45" spans="1:19" x14ac:dyDescent="0.25">
      <c r="K45" s="34">
        <v>42</v>
      </c>
    </row>
    <row r="46" spans="1:19" x14ac:dyDescent="0.25">
      <c r="K46" s="34">
        <v>43</v>
      </c>
    </row>
    <row r="47" spans="1:19" x14ac:dyDescent="0.25">
      <c r="K47" s="34">
        <v>44</v>
      </c>
    </row>
    <row r="48" spans="1:19" x14ac:dyDescent="0.25">
      <c r="K48" s="34">
        <v>45</v>
      </c>
    </row>
    <row r="49" spans="11:11" x14ac:dyDescent="0.25">
      <c r="K49" s="34">
        <v>46</v>
      </c>
    </row>
    <row r="50" spans="11:11" x14ac:dyDescent="0.25">
      <c r="K50" s="34">
        <v>47</v>
      </c>
    </row>
    <row r="51" spans="11:11" x14ac:dyDescent="0.25">
      <c r="K51" s="34">
        <v>48</v>
      </c>
    </row>
    <row r="52" spans="11:11" x14ac:dyDescent="0.25">
      <c r="K52" s="34">
        <v>49</v>
      </c>
    </row>
    <row r="53" spans="11:11" x14ac:dyDescent="0.25">
      <c r="K53" s="34">
        <v>50</v>
      </c>
    </row>
    <row r="54" spans="11:11" x14ac:dyDescent="0.25">
      <c r="K54" s="34">
        <v>51</v>
      </c>
    </row>
    <row r="55" spans="11:11" x14ac:dyDescent="0.25">
      <c r="K55" s="34">
        <v>52</v>
      </c>
    </row>
    <row r="56" spans="11:11" x14ac:dyDescent="0.25">
      <c r="K56" s="34">
        <v>53</v>
      </c>
    </row>
    <row r="57" spans="11:11" x14ac:dyDescent="0.25">
      <c r="K57" s="34">
        <v>54</v>
      </c>
    </row>
    <row r="58" spans="11:11" x14ac:dyDescent="0.25">
      <c r="K58" s="34">
        <v>55</v>
      </c>
    </row>
    <row r="59" spans="11:11" x14ac:dyDescent="0.25">
      <c r="K59" s="34">
        <v>56</v>
      </c>
    </row>
    <row r="60" spans="11:11" x14ac:dyDescent="0.25">
      <c r="K60" s="34">
        <v>57</v>
      </c>
    </row>
    <row r="61" spans="11:11" x14ac:dyDescent="0.25">
      <c r="K61" s="34">
        <v>58</v>
      </c>
    </row>
    <row r="62" spans="11:11" x14ac:dyDescent="0.25">
      <c r="K62" s="34">
        <v>59</v>
      </c>
    </row>
    <row r="63" spans="11:11" x14ac:dyDescent="0.25">
      <c r="K63" s="34">
        <v>60</v>
      </c>
    </row>
    <row r="64" spans="11:11" x14ac:dyDescent="0.25">
      <c r="K64"/>
    </row>
  </sheetData>
  <mergeCells count="5">
    <mergeCell ref="Q2:S3"/>
    <mergeCell ref="G1:L1"/>
    <mergeCell ref="N1:P1"/>
    <mergeCell ref="A1:B1"/>
    <mergeCell ref="C1:E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E28"/>
  <sheetViews>
    <sheetView workbookViewId="0">
      <selection activeCell="D10" sqref="D10"/>
    </sheetView>
  </sheetViews>
  <sheetFormatPr baseColWidth="10" defaultColWidth="11.5" defaultRowHeight="15" x14ac:dyDescent="0.25"/>
  <cols>
    <col min="1" max="1" width="22.125" style="5" customWidth="1"/>
    <col min="2" max="2" width="21.625" style="5" customWidth="1"/>
    <col min="3" max="3" width="22.625" style="5" customWidth="1"/>
    <col min="4" max="4" width="29.875" style="5" bestFit="1" customWidth="1"/>
    <col min="5" max="5" width="27.375" style="5" bestFit="1" customWidth="1"/>
    <col min="6" max="16384" width="11.5" style="5"/>
  </cols>
  <sheetData>
    <row r="2" spans="1:5" x14ac:dyDescent="0.25">
      <c r="A2" s="128" t="s">
        <v>10</v>
      </c>
      <c r="B2" s="128"/>
      <c r="C2" s="128"/>
      <c r="D2" s="128"/>
      <c r="E2" s="129"/>
    </row>
    <row r="4" spans="1:5" ht="15" customHeight="1" x14ac:dyDescent="0.25">
      <c r="A4" s="133" t="s">
        <v>160</v>
      </c>
      <c r="B4" s="134"/>
      <c r="C4" s="135"/>
      <c r="D4" s="133" t="s">
        <v>165</v>
      </c>
      <c r="E4" s="135"/>
    </row>
    <row r="5" spans="1:5" s="10" customFormat="1" x14ac:dyDescent="0.25">
      <c r="A5" s="11" t="s">
        <v>151</v>
      </c>
      <c r="B5" s="11" t="s">
        <v>19</v>
      </c>
      <c r="C5" s="11" t="s">
        <v>161</v>
      </c>
      <c r="D5" s="11" t="s">
        <v>162</v>
      </c>
      <c r="E5" s="11" t="s">
        <v>163</v>
      </c>
    </row>
    <row r="6" spans="1:5" x14ac:dyDescent="0.25">
      <c r="A6" s="89"/>
      <c r="B6" s="89"/>
      <c r="C6" s="90"/>
      <c r="D6" s="9"/>
      <c r="E6" s="91"/>
    </row>
    <row r="7" spans="1:5" x14ac:dyDescent="0.25">
      <c r="A7" s="8"/>
      <c r="B7" s="8"/>
      <c r="C7" s="8"/>
      <c r="D7" s="9"/>
      <c r="E7" s="9"/>
    </row>
    <row r="8" spans="1:5" x14ac:dyDescent="0.25">
      <c r="A8" s="8"/>
      <c r="B8" s="8"/>
      <c r="C8" s="8"/>
      <c r="D8" s="9"/>
      <c r="E8" s="9"/>
    </row>
    <row r="9" spans="1:5" x14ac:dyDescent="0.25">
      <c r="A9" s="8"/>
      <c r="B9" s="8"/>
      <c r="C9" s="8"/>
      <c r="D9" s="9"/>
      <c r="E9" s="9"/>
    </row>
    <row r="10" spans="1:5" x14ac:dyDescent="0.25">
      <c r="A10" s="8"/>
      <c r="B10" s="8"/>
      <c r="C10" s="8"/>
      <c r="D10" s="9"/>
      <c r="E10" s="9"/>
    </row>
    <row r="11" spans="1:5" x14ac:dyDescent="0.25">
      <c r="A11" s="8"/>
      <c r="B11" s="8"/>
      <c r="C11" s="8"/>
      <c r="D11" s="9"/>
      <c r="E11" s="9"/>
    </row>
    <row r="12" spans="1:5" x14ac:dyDescent="0.25">
      <c r="A12" s="8"/>
      <c r="B12" s="8"/>
      <c r="C12" s="8"/>
      <c r="D12" s="9"/>
      <c r="E12" s="9"/>
    </row>
    <row r="13" spans="1:5" x14ac:dyDescent="0.25">
      <c r="A13" s="8"/>
      <c r="B13" s="8"/>
      <c r="C13" s="8"/>
      <c r="D13" s="9"/>
      <c r="E13" s="9"/>
    </row>
    <row r="14" spans="1:5" x14ac:dyDescent="0.25">
      <c r="A14" s="8"/>
      <c r="B14" s="8"/>
      <c r="C14" s="8"/>
      <c r="D14" s="9"/>
      <c r="E14" s="9"/>
    </row>
    <row r="15" spans="1:5" x14ac:dyDescent="0.25">
      <c r="A15" s="8"/>
      <c r="B15" s="8"/>
      <c r="C15" s="8"/>
      <c r="D15" s="9"/>
      <c r="E15" s="9"/>
    </row>
    <row r="16" spans="1:5" x14ac:dyDescent="0.25">
      <c r="A16" s="8"/>
      <c r="B16" s="8"/>
      <c r="C16" s="8"/>
      <c r="D16" s="9"/>
      <c r="E16" s="9"/>
    </row>
    <row r="17" spans="1:5" x14ac:dyDescent="0.25">
      <c r="A17" s="8"/>
      <c r="B17" s="8"/>
      <c r="C17" s="8"/>
      <c r="D17" s="9"/>
      <c r="E17" s="9"/>
    </row>
    <row r="18" spans="1:5" x14ac:dyDescent="0.25">
      <c r="A18" s="8"/>
      <c r="B18" s="8"/>
      <c r="C18" s="8"/>
      <c r="D18" s="9"/>
      <c r="E18" s="9"/>
    </row>
    <row r="19" spans="1:5" ht="15" customHeight="1" x14ac:dyDescent="0.25">
      <c r="A19" s="130" t="s">
        <v>164</v>
      </c>
      <c r="B19" s="130"/>
      <c r="C19" s="130"/>
      <c r="D19" s="7">
        <f>SUM(D6:D18)</f>
        <v>0</v>
      </c>
      <c r="E19" s="7">
        <f>SUM(E6:E18)</f>
        <v>0</v>
      </c>
    </row>
    <row r="20" spans="1:5" x14ac:dyDescent="0.25">
      <c r="A20" s="130" t="s">
        <v>25</v>
      </c>
      <c r="B20" s="130"/>
      <c r="C20" s="130"/>
      <c r="D20" s="138"/>
      <c r="E20" s="23">
        <f>D19*575+E19*760</f>
        <v>0</v>
      </c>
    </row>
    <row r="21" spans="1:5" x14ac:dyDescent="0.25">
      <c r="A21" s="56"/>
      <c r="B21" s="56"/>
      <c r="C21" s="56"/>
      <c r="D21" s="57"/>
    </row>
    <row r="22" spans="1:5" ht="15.75" x14ac:dyDescent="0.25">
      <c r="A22" s="131" t="s">
        <v>166</v>
      </c>
      <c r="B22" s="132"/>
      <c r="C22" s="132"/>
    </row>
    <row r="23" spans="1:5" ht="15" customHeight="1" x14ac:dyDescent="0.25">
      <c r="A23" s="136" t="s">
        <v>167</v>
      </c>
      <c r="B23" s="137"/>
      <c r="C23" s="132"/>
    </row>
    <row r="24" spans="1:5" ht="15.75" x14ac:dyDescent="0.25">
      <c r="A24" s="58"/>
      <c r="B24" s="59"/>
      <c r="C24" s="52"/>
    </row>
    <row r="25" spans="1:5" ht="15.75" x14ac:dyDescent="0.25">
      <c r="A25" s="126" t="s">
        <v>9</v>
      </c>
      <c r="B25" s="132"/>
      <c r="C25" s="6"/>
    </row>
    <row r="26" spans="1:5" ht="15.75" x14ac:dyDescent="0.25">
      <c r="A26" s="131" t="s">
        <v>159</v>
      </c>
      <c r="B26" s="132"/>
    </row>
    <row r="27" spans="1:5" ht="15.75" x14ac:dyDescent="0.25">
      <c r="A27" s="131"/>
      <c r="B27" s="132"/>
    </row>
    <row r="28" spans="1:5" x14ac:dyDescent="0.25">
      <c r="E28" s="10"/>
    </row>
  </sheetData>
  <sheetProtection password="CD9E" sheet="1" objects="1" scenarios="1"/>
  <mergeCells count="10">
    <mergeCell ref="A2:E2"/>
    <mergeCell ref="A19:C19"/>
    <mergeCell ref="A26:B26"/>
    <mergeCell ref="A27:B27"/>
    <mergeCell ref="A25:B25"/>
    <mergeCell ref="A4:C4"/>
    <mergeCell ref="D4:E4"/>
    <mergeCell ref="A22:C22"/>
    <mergeCell ref="A23:C23"/>
    <mergeCell ref="A20:D20"/>
  </mergeCells>
  <hyperlinks>
    <hyperlink ref="A23" r:id="rId1"/>
    <hyperlink ref="B23" r:id="rId2" display="http://ec.europa.eu/programmes/erasmus-plus/tools/distance_en.htm"/>
  </hyperlinks>
  <pageMargins left="0.7" right="0.7" top="0.75" bottom="0.75" header="0.3" footer="0.3"/>
  <pageSetup paperSize="9" orientation="portrait" horizontalDpi="4294967292" verticalDpi="4294967292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Validacion!$L$3:$L$36</xm:f>
          </x14:formula1>
          <xm:sqref>B6:B18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2:H37"/>
  <sheetViews>
    <sheetView workbookViewId="0">
      <selection activeCell="B12" sqref="B12"/>
    </sheetView>
  </sheetViews>
  <sheetFormatPr baseColWidth="10" defaultColWidth="11.5" defaultRowHeight="15" x14ac:dyDescent="0.25"/>
  <cols>
    <col min="1" max="1" width="18.5" style="12" customWidth="1"/>
    <col min="2" max="2" width="34.5" style="12" customWidth="1"/>
    <col min="3" max="3" width="9.875" style="12" customWidth="1"/>
    <col min="4" max="4" width="8.375" style="12" bestFit="1" customWidth="1"/>
    <col min="5" max="5" width="21" style="12" bestFit="1" customWidth="1"/>
    <col min="6" max="6" width="8" style="12" bestFit="1" customWidth="1"/>
    <col min="7" max="7" width="16" style="12" bestFit="1" customWidth="1"/>
    <col min="8" max="8" width="13.625" style="12" customWidth="1"/>
    <col min="9" max="16384" width="11.5" style="12"/>
  </cols>
  <sheetData>
    <row r="2" spans="1:8" ht="15.75" x14ac:dyDescent="0.25">
      <c r="A2" s="144" t="s">
        <v>22</v>
      </c>
      <c r="B2" s="145"/>
      <c r="C2" s="146"/>
      <c r="D2" s="146"/>
      <c r="E2" s="146"/>
      <c r="F2" s="146"/>
      <c r="G2" s="146"/>
      <c r="H2" s="147"/>
    </row>
    <row r="3" spans="1:8" x14ac:dyDescent="0.25">
      <c r="A3" s="93"/>
      <c r="B3" s="93"/>
      <c r="C3" s="94"/>
      <c r="D3" s="93"/>
      <c r="E3" s="93"/>
      <c r="F3" s="93"/>
      <c r="G3" s="93"/>
      <c r="H3" s="93"/>
    </row>
    <row r="4" spans="1:8" x14ac:dyDescent="0.25">
      <c r="A4" s="139" t="s">
        <v>20</v>
      </c>
      <c r="B4" s="140"/>
      <c r="C4" s="148" t="s">
        <v>19</v>
      </c>
      <c r="D4" s="139" t="s">
        <v>21</v>
      </c>
      <c r="E4" s="140"/>
      <c r="F4" s="140"/>
      <c r="G4" s="141"/>
      <c r="H4" s="148" t="s">
        <v>14</v>
      </c>
    </row>
    <row r="5" spans="1:8" s="15" customFormat="1" x14ac:dyDescent="0.25">
      <c r="A5" s="95" t="s">
        <v>173</v>
      </c>
      <c r="B5" s="96" t="s">
        <v>195</v>
      </c>
      <c r="C5" s="149"/>
      <c r="D5" s="95" t="s">
        <v>18</v>
      </c>
      <c r="E5" s="95" t="s">
        <v>17</v>
      </c>
      <c r="F5" s="95" t="s">
        <v>16</v>
      </c>
      <c r="G5" s="95" t="s">
        <v>15</v>
      </c>
      <c r="H5" s="149" t="s">
        <v>14</v>
      </c>
    </row>
    <row r="6" spans="1:8" x14ac:dyDescent="0.25">
      <c r="A6" s="17"/>
      <c r="B6" s="92"/>
      <c r="C6" s="17"/>
      <c r="D6" s="92"/>
      <c r="E6" s="17"/>
      <c r="F6" s="17"/>
      <c r="G6" s="17"/>
      <c r="H6" s="18">
        <f t="shared" ref="H6:H29" si="0">(D6*164)+(E6*137)+(F6*102)+(G6*78)</f>
        <v>0</v>
      </c>
    </row>
    <row r="7" spans="1:8" x14ac:dyDescent="0.25">
      <c r="A7" s="17"/>
      <c r="B7" s="97"/>
      <c r="C7" s="17"/>
      <c r="D7" s="17"/>
      <c r="E7" s="17"/>
      <c r="F7" s="17"/>
      <c r="G7" s="17"/>
      <c r="H7" s="18">
        <f t="shared" si="0"/>
        <v>0</v>
      </c>
    </row>
    <row r="8" spans="1:8" x14ac:dyDescent="0.25">
      <c r="A8" s="17"/>
      <c r="B8" s="97"/>
      <c r="C8" s="17"/>
      <c r="D8" s="17"/>
      <c r="E8" s="17"/>
      <c r="F8" s="17"/>
      <c r="G8" s="17"/>
      <c r="H8" s="18">
        <f t="shared" si="0"/>
        <v>0</v>
      </c>
    </row>
    <row r="9" spans="1:8" x14ac:dyDescent="0.25">
      <c r="A9" s="17"/>
      <c r="B9" s="97"/>
      <c r="C9" s="17"/>
      <c r="D9" s="17"/>
      <c r="E9" s="17"/>
      <c r="F9" s="17"/>
      <c r="G9" s="17"/>
      <c r="H9" s="18">
        <f t="shared" si="0"/>
        <v>0</v>
      </c>
    </row>
    <row r="10" spans="1:8" x14ac:dyDescent="0.25">
      <c r="A10" s="17"/>
      <c r="B10" s="97"/>
      <c r="C10" s="17"/>
      <c r="D10" s="17"/>
      <c r="E10" s="17"/>
      <c r="F10" s="17"/>
      <c r="G10" s="17"/>
      <c r="H10" s="18">
        <f t="shared" si="0"/>
        <v>0</v>
      </c>
    </row>
    <row r="11" spans="1:8" x14ac:dyDescent="0.25">
      <c r="A11" s="17"/>
      <c r="B11" s="97"/>
      <c r="C11" s="17"/>
      <c r="D11" s="17"/>
      <c r="E11" s="17"/>
      <c r="F11" s="17"/>
      <c r="G11" s="17"/>
      <c r="H11" s="18">
        <f t="shared" si="0"/>
        <v>0</v>
      </c>
    </row>
    <row r="12" spans="1:8" x14ac:dyDescent="0.25">
      <c r="A12" s="17"/>
      <c r="B12" s="97"/>
      <c r="C12" s="17"/>
      <c r="D12" s="17"/>
      <c r="E12" s="17"/>
      <c r="F12" s="17"/>
      <c r="G12" s="17"/>
      <c r="H12" s="18">
        <f t="shared" si="0"/>
        <v>0</v>
      </c>
    </row>
    <row r="13" spans="1:8" x14ac:dyDescent="0.25">
      <c r="A13" s="17"/>
      <c r="B13" s="97"/>
      <c r="C13" s="17"/>
      <c r="D13" s="17"/>
      <c r="E13" s="17"/>
      <c r="F13" s="17"/>
      <c r="G13" s="17"/>
      <c r="H13" s="18">
        <f t="shared" si="0"/>
        <v>0</v>
      </c>
    </row>
    <row r="14" spans="1:8" x14ac:dyDescent="0.25">
      <c r="A14" s="17"/>
      <c r="B14" s="97"/>
      <c r="C14" s="17"/>
      <c r="D14" s="17"/>
      <c r="E14" s="17"/>
      <c r="F14" s="17"/>
      <c r="G14" s="17"/>
      <c r="H14" s="18">
        <f t="shared" si="0"/>
        <v>0</v>
      </c>
    </row>
    <row r="15" spans="1:8" x14ac:dyDescent="0.25">
      <c r="A15" s="17"/>
      <c r="B15" s="97"/>
      <c r="C15" s="17"/>
      <c r="D15" s="17"/>
      <c r="E15" s="17"/>
      <c r="F15" s="17"/>
      <c r="G15" s="17"/>
      <c r="H15" s="18">
        <f t="shared" si="0"/>
        <v>0</v>
      </c>
    </row>
    <row r="16" spans="1:8" x14ac:dyDescent="0.25">
      <c r="A16" s="17"/>
      <c r="B16" s="97"/>
      <c r="C16" s="17"/>
      <c r="D16" s="17"/>
      <c r="E16" s="17"/>
      <c r="F16" s="17"/>
      <c r="G16" s="17"/>
      <c r="H16" s="18">
        <f t="shared" si="0"/>
        <v>0</v>
      </c>
    </row>
    <row r="17" spans="1:8" x14ac:dyDescent="0.25">
      <c r="A17" s="17"/>
      <c r="B17" s="97"/>
      <c r="C17" s="17"/>
      <c r="D17" s="17"/>
      <c r="E17" s="17"/>
      <c r="F17" s="17"/>
      <c r="G17" s="17"/>
      <c r="H17" s="18">
        <f t="shared" si="0"/>
        <v>0</v>
      </c>
    </row>
    <row r="18" spans="1:8" x14ac:dyDescent="0.25">
      <c r="A18" s="17"/>
      <c r="B18" s="97"/>
      <c r="C18" s="17"/>
      <c r="D18" s="17"/>
      <c r="E18" s="17"/>
      <c r="F18" s="17"/>
      <c r="G18" s="17"/>
      <c r="H18" s="18">
        <f t="shared" si="0"/>
        <v>0</v>
      </c>
    </row>
    <row r="19" spans="1:8" x14ac:dyDescent="0.25">
      <c r="A19" s="17"/>
      <c r="B19" s="97"/>
      <c r="C19" s="17"/>
      <c r="D19" s="17"/>
      <c r="E19" s="17"/>
      <c r="F19" s="17"/>
      <c r="G19" s="17"/>
      <c r="H19" s="18">
        <f t="shared" si="0"/>
        <v>0</v>
      </c>
    </row>
    <row r="20" spans="1:8" x14ac:dyDescent="0.25">
      <c r="A20" s="17"/>
      <c r="B20" s="97"/>
      <c r="C20" s="17"/>
      <c r="D20" s="17"/>
      <c r="E20" s="17"/>
      <c r="F20" s="17"/>
      <c r="G20" s="17"/>
      <c r="H20" s="18">
        <f t="shared" si="0"/>
        <v>0</v>
      </c>
    </row>
    <row r="21" spans="1:8" x14ac:dyDescent="0.25">
      <c r="A21" s="17"/>
      <c r="B21" s="97"/>
      <c r="C21" s="17"/>
      <c r="D21" s="17"/>
      <c r="E21" s="17"/>
      <c r="F21" s="17"/>
      <c r="G21" s="17"/>
      <c r="H21" s="18">
        <f t="shared" si="0"/>
        <v>0</v>
      </c>
    </row>
    <row r="22" spans="1:8" x14ac:dyDescent="0.25">
      <c r="A22" s="17"/>
      <c r="B22" s="97"/>
      <c r="C22" s="17"/>
      <c r="D22" s="17"/>
      <c r="E22" s="17"/>
      <c r="F22" s="17"/>
      <c r="G22" s="123"/>
      <c r="H22" s="18">
        <f t="shared" si="0"/>
        <v>0</v>
      </c>
    </row>
    <row r="23" spans="1:8" x14ac:dyDescent="0.25">
      <c r="A23" s="17"/>
      <c r="B23" s="97"/>
      <c r="C23" s="17"/>
      <c r="D23" s="17"/>
      <c r="E23" s="17"/>
      <c r="F23" s="17"/>
      <c r="G23" s="17"/>
      <c r="H23" s="18">
        <f t="shared" si="0"/>
        <v>0</v>
      </c>
    </row>
    <row r="24" spans="1:8" x14ac:dyDescent="0.25">
      <c r="A24" s="17"/>
      <c r="B24" s="97"/>
      <c r="C24" s="17"/>
      <c r="D24" s="17"/>
      <c r="E24" s="17"/>
      <c r="F24" s="17"/>
      <c r="G24" s="17"/>
      <c r="H24" s="18">
        <f t="shared" si="0"/>
        <v>0</v>
      </c>
    </row>
    <row r="25" spans="1:8" x14ac:dyDescent="0.25">
      <c r="A25" s="17"/>
      <c r="B25" s="97"/>
      <c r="C25" s="17"/>
      <c r="D25" s="17"/>
      <c r="E25" s="17"/>
      <c r="F25" s="17"/>
      <c r="G25" s="17"/>
      <c r="H25" s="18">
        <f t="shared" si="0"/>
        <v>0</v>
      </c>
    </row>
    <row r="26" spans="1:8" x14ac:dyDescent="0.25">
      <c r="A26" s="17"/>
      <c r="B26" s="97"/>
      <c r="C26" s="17"/>
      <c r="D26" s="17"/>
      <c r="E26" s="17"/>
      <c r="F26" s="17"/>
      <c r="G26" s="17"/>
      <c r="H26" s="18">
        <f t="shared" si="0"/>
        <v>0</v>
      </c>
    </row>
    <row r="27" spans="1:8" x14ac:dyDescent="0.25">
      <c r="A27" s="17"/>
      <c r="B27" s="97"/>
      <c r="C27" s="17"/>
      <c r="D27" s="17"/>
      <c r="E27" s="17"/>
      <c r="F27" s="17"/>
      <c r="G27" s="17"/>
      <c r="H27" s="18">
        <f t="shared" si="0"/>
        <v>0</v>
      </c>
    </row>
    <row r="28" spans="1:8" x14ac:dyDescent="0.25">
      <c r="A28" s="17"/>
      <c r="B28" s="97"/>
      <c r="C28" s="17"/>
      <c r="D28" s="17"/>
      <c r="E28" s="17"/>
      <c r="F28" s="17"/>
      <c r="G28" s="17"/>
      <c r="H28" s="18">
        <f t="shared" si="0"/>
        <v>0</v>
      </c>
    </row>
    <row r="29" spans="1:8" x14ac:dyDescent="0.25">
      <c r="A29" s="17"/>
      <c r="B29" s="97"/>
      <c r="C29" s="17"/>
      <c r="D29" s="17"/>
      <c r="E29" s="17"/>
      <c r="F29" s="17"/>
      <c r="G29" s="17"/>
      <c r="H29" s="18">
        <f t="shared" si="0"/>
        <v>0</v>
      </c>
    </row>
    <row r="30" spans="1:8" ht="15.75" x14ac:dyDescent="0.25">
      <c r="C30" s="142" t="s">
        <v>13</v>
      </c>
      <c r="D30" s="143"/>
      <c r="E30" s="143"/>
      <c r="F30" s="143"/>
      <c r="G30" s="143"/>
      <c r="H30" s="24">
        <f>SUM(H6:H29)</f>
        <v>0</v>
      </c>
    </row>
    <row r="32" spans="1:8" x14ac:dyDescent="0.25">
      <c r="A32" s="12" t="s">
        <v>12</v>
      </c>
    </row>
    <row r="34" spans="1:4" x14ac:dyDescent="0.25">
      <c r="A34" s="13" t="s">
        <v>11</v>
      </c>
      <c r="B34" s="13"/>
    </row>
    <row r="35" spans="1:4" x14ac:dyDescent="0.25">
      <c r="A35" s="121" t="s">
        <v>242</v>
      </c>
      <c r="D35" s="122"/>
    </row>
    <row r="36" spans="1:4" x14ac:dyDescent="0.25">
      <c r="A36" s="121" t="s">
        <v>243</v>
      </c>
    </row>
    <row r="37" spans="1:4" x14ac:dyDescent="0.25">
      <c r="A37" s="121" t="s">
        <v>241</v>
      </c>
    </row>
  </sheetData>
  <sheetProtection password="CD9E" sheet="1" objects="1" scenarios="1"/>
  <mergeCells count="6">
    <mergeCell ref="D4:G4"/>
    <mergeCell ref="C30:G30"/>
    <mergeCell ref="A2:H2"/>
    <mergeCell ref="A4:B4"/>
    <mergeCell ref="C4:C5"/>
    <mergeCell ref="H4:H5"/>
  </mergeCells>
  <pageMargins left="0.7" right="0.7" top="0.75" bottom="0.75" header="0.3" footer="0.3"/>
  <pageSetup paperSize="9"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Validacion!$C$3:$C$4</xm:f>
          </x14:formula1>
          <xm:sqref>C6:C29</xm:sqref>
        </x14:dataValidation>
        <x14:dataValidation type="list" allowBlank="1" showInputMessage="1" showErrorMessage="1">
          <x14:formula1>
            <xm:f>Validacion!$D$3:$D$23</xm:f>
          </x14:formula1>
          <xm:sqref>A6:A29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G27"/>
  <sheetViews>
    <sheetView workbookViewId="0">
      <selection activeCell="D8" sqref="D8"/>
    </sheetView>
  </sheetViews>
  <sheetFormatPr baseColWidth="10" defaultColWidth="11.5" defaultRowHeight="15" x14ac:dyDescent="0.25"/>
  <cols>
    <col min="1" max="1" width="18.375" style="12" customWidth="1"/>
    <col min="2" max="2" width="25.75" style="12" customWidth="1"/>
    <col min="3" max="3" width="14.5" style="12" customWidth="1"/>
    <col min="4" max="4" width="16.5" style="12" customWidth="1"/>
    <col min="5" max="5" width="12" style="12" customWidth="1"/>
    <col min="6" max="6" width="9.125" style="12" bestFit="1" customWidth="1"/>
    <col min="7" max="7" width="13" style="12" bestFit="1" customWidth="1"/>
    <col min="8" max="8" width="9.125" style="12" customWidth="1"/>
    <col min="9" max="9" width="9.125" style="12" bestFit="1" customWidth="1"/>
    <col min="10" max="10" width="13" style="12" bestFit="1" customWidth="1"/>
    <col min="11" max="16384" width="11.5" style="12"/>
  </cols>
  <sheetData>
    <row r="2" spans="1:7" ht="15.75" x14ac:dyDescent="0.25">
      <c r="A2" s="153" t="s">
        <v>24</v>
      </c>
      <c r="B2" s="154"/>
      <c r="C2" s="154"/>
      <c r="D2" s="154"/>
      <c r="E2" s="154"/>
      <c r="F2" s="154"/>
      <c r="G2" s="155"/>
    </row>
    <row r="4" spans="1:7" ht="15.75" x14ac:dyDescent="0.25">
      <c r="A4" s="150" t="s">
        <v>194</v>
      </c>
      <c r="B4" s="151"/>
      <c r="C4" s="152"/>
      <c r="D4" s="150" t="s">
        <v>160</v>
      </c>
      <c r="E4" s="156"/>
      <c r="F4" s="150" t="s">
        <v>26</v>
      </c>
      <c r="G4" s="156"/>
    </row>
    <row r="5" spans="1:7" s="13" customFormat="1" x14ac:dyDescent="0.25">
      <c r="A5" s="16" t="s">
        <v>173</v>
      </c>
      <c r="B5" s="16" t="s">
        <v>196</v>
      </c>
      <c r="C5" s="16" t="s">
        <v>219</v>
      </c>
      <c r="D5" s="16" t="s">
        <v>23</v>
      </c>
      <c r="E5" s="16" t="s">
        <v>19</v>
      </c>
      <c r="F5" s="16" t="s">
        <v>27</v>
      </c>
      <c r="G5" s="16" t="s">
        <v>28</v>
      </c>
    </row>
    <row r="6" spans="1:7" x14ac:dyDescent="0.25">
      <c r="A6" s="17"/>
      <c r="B6" s="98"/>
      <c r="C6" s="17"/>
      <c r="D6" s="17"/>
      <c r="E6" s="17"/>
      <c r="F6" s="92"/>
      <c r="G6" s="17"/>
    </row>
    <row r="7" spans="1:7" x14ac:dyDescent="0.25">
      <c r="A7" s="17"/>
      <c r="B7" s="97"/>
      <c r="C7" s="17"/>
      <c r="D7" s="17"/>
      <c r="E7" s="17"/>
      <c r="F7" s="17"/>
      <c r="G7" s="17"/>
    </row>
    <row r="8" spans="1:7" x14ac:dyDescent="0.25">
      <c r="A8" s="17"/>
      <c r="B8" s="97"/>
      <c r="C8" s="17"/>
      <c r="D8" s="17"/>
      <c r="E8" s="17"/>
      <c r="F8" s="17"/>
      <c r="G8" s="17"/>
    </row>
    <row r="9" spans="1:7" x14ac:dyDescent="0.25">
      <c r="A9" s="17"/>
      <c r="B9" s="97"/>
      <c r="C9" s="17"/>
      <c r="D9" s="17"/>
      <c r="E9" s="17"/>
      <c r="F9" s="17"/>
      <c r="G9" s="17"/>
    </row>
    <row r="10" spans="1:7" x14ac:dyDescent="0.25">
      <c r="A10" s="17"/>
      <c r="B10" s="97"/>
      <c r="C10" s="17"/>
      <c r="D10" s="17"/>
      <c r="E10" s="17"/>
      <c r="F10" s="17"/>
      <c r="G10" s="17"/>
    </row>
    <row r="11" spans="1:7" x14ac:dyDescent="0.25">
      <c r="A11" s="17"/>
      <c r="B11" s="97"/>
      <c r="C11" s="17"/>
      <c r="D11" s="17"/>
      <c r="E11" s="17"/>
      <c r="F11" s="17"/>
      <c r="G11" s="17"/>
    </row>
    <row r="12" spans="1:7" x14ac:dyDescent="0.25">
      <c r="A12" s="17"/>
      <c r="B12" s="97"/>
      <c r="C12" s="17"/>
      <c r="D12" s="17"/>
      <c r="E12" s="17"/>
      <c r="F12" s="17"/>
      <c r="G12" s="17"/>
    </row>
    <row r="13" spans="1:7" x14ac:dyDescent="0.25">
      <c r="A13" s="17"/>
      <c r="B13" s="97"/>
      <c r="C13" s="17"/>
      <c r="D13" s="17"/>
      <c r="E13" s="17"/>
      <c r="F13" s="17"/>
      <c r="G13" s="17"/>
    </row>
    <row r="14" spans="1:7" x14ac:dyDescent="0.25">
      <c r="A14" s="17"/>
      <c r="B14" s="97"/>
      <c r="C14" s="17"/>
      <c r="D14" s="17"/>
      <c r="E14" s="17"/>
      <c r="F14" s="17"/>
      <c r="G14" s="17"/>
    </row>
    <row r="15" spans="1:7" x14ac:dyDescent="0.25">
      <c r="A15" s="17"/>
      <c r="B15" s="97"/>
      <c r="C15" s="17"/>
      <c r="D15" s="17"/>
      <c r="E15" s="17"/>
      <c r="F15" s="17"/>
      <c r="G15" s="17"/>
    </row>
    <row r="16" spans="1:7" x14ac:dyDescent="0.25">
      <c r="A16" s="17"/>
      <c r="B16" s="97"/>
      <c r="C16" s="17"/>
      <c r="D16" s="17"/>
      <c r="E16" s="17"/>
      <c r="F16" s="17"/>
      <c r="G16" s="17"/>
    </row>
    <row r="17" spans="1:7" x14ac:dyDescent="0.25">
      <c r="A17" s="17"/>
      <c r="B17" s="97"/>
      <c r="C17" s="17"/>
      <c r="D17" s="17"/>
      <c r="E17" s="17"/>
      <c r="F17" s="17"/>
      <c r="G17" s="17"/>
    </row>
    <row r="18" spans="1:7" x14ac:dyDescent="0.25">
      <c r="A18" s="17"/>
      <c r="B18" s="97"/>
      <c r="C18" s="17"/>
      <c r="D18" s="17"/>
      <c r="E18" s="17"/>
      <c r="F18" s="17"/>
      <c r="G18" s="17"/>
    </row>
    <row r="19" spans="1:7" x14ac:dyDescent="0.25">
      <c r="A19" s="17"/>
      <c r="B19" s="97"/>
      <c r="C19" s="17"/>
      <c r="D19" s="17"/>
      <c r="E19" s="17"/>
      <c r="F19" s="17"/>
      <c r="G19" s="17"/>
    </row>
    <row r="20" spans="1:7" x14ac:dyDescent="0.25">
      <c r="A20" s="159" t="s">
        <v>170</v>
      </c>
      <c r="B20" s="159"/>
      <c r="C20" s="159"/>
      <c r="D20" s="159"/>
      <c r="E20" s="160"/>
      <c r="F20" s="20">
        <f>SUM(F6:F19)</f>
        <v>0</v>
      </c>
      <c r="G20" s="20">
        <f>SUM(G6:G19)</f>
        <v>0</v>
      </c>
    </row>
    <row r="21" spans="1:7" x14ac:dyDescent="0.25">
      <c r="A21" s="157" t="s">
        <v>13</v>
      </c>
      <c r="B21" s="157"/>
      <c r="C21" s="157"/>
      <c r="D21" s="157"/>
      <c r="E21" s="157"/>
      <c r="F21" s="158"/>
      <c r="G21" s="25">
        <f>F20*100+G20*200</f>
        <v>0</v>
      </c>
    </row>
    <row r="23" spans="1:7" x14ac:dyDescent="0.25">
      <c r="A23" s="60" t="s">
        <v>172</v>
      </c>
    </row>
    <row r="25" spans="1:7" x14ac:dyDescent="0.25">
      <c r="A25" s="13" t="s">
        <v>9</v>
      </c>
    </row>
    <row r="26" spans="1:7" x14ac:dyDescent="0.25">
      <c r="A26" s="12" t="s">
        <v>168</v>
      </c>
    </row>
    <row r="27" spans="1:7" x14ac:dyDescent="0.25">
      <c r="A27" s="12" t="s">
        <v>169</v>
      </c>
    </row>
  </sheetData>
  <sheetProtection password="CD9E" sheet="1" objects="1" scenarios="1"/>
  <mergeCells count="6">
    <mergeCell ref="A4:C4"/>
    <mergeCell ref="A2:G2"/>
    <mergeCell ref="F4:G4"/>
    <mergeCell ref="D4:E4"/>
    <mergeCell ref="A21:F21"/>
    <mergeCell ref="A20:E20"/>
  </mergeCells>
  <pageMargins left="0.7" right="0.7" top="0.75" bottom="0.75" header="0.3" footer="0.3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Validacion!$C$3:$C$4</xm:f>
          </x14:formula1>
          <xm:sqref>E6:E19</xm:sqref>
        </x14:dataValidation>
        <x14:dataValidation type="list" allowBlank="1" showInputMessage="1" showErrorMessage="1">
          <x14:formula1>
            <xm:f>Validacion!$D$3:$D$23</xm:f>
          </x14:formula1>
          <xm:sqref>C6</xm:sqref>
        </x14:dataValidation>
        <x14:dataValidation type="list" allowBlank="1" showInputMessage="1" showErrorMessage="1">
          <x14:formula1>
            <xm:f>Validacion!$E$3:$E$23</xm:f>
          </x14:formula1>
          <xm:sqref>A6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2:K33"/>
  <sheetViews>
    <sheetView topLeftCell="A7" zoomScale="89" zoomScaleNormal="89" workbookViewId="0">
      <selection activeCell="C36" sqref="C36"/>
    </sheetView>
  </sheetViews>
  <sheetFormatPr baseColWidth="10" defaultRowHeight="15.75" x14ac:dyDescent="0.25"/>
  <cols>
    <col min="1" max="1" width="14" bestFit="1" customWidth="1"/>
    <col min="2" max="2" width="39.875" customWidth="1"/>
    <col min="3" max="3" width="25" customWidth="1"/>
    <col min="4" max="4" width="18.625" customWidth="1"/>
    <col min="5" max="5" width="21" bestFit="1" customWidth="1"/>
    <col min="9" max="9" width="11" bestFit="1" customWidth="1"/>
    <col min="10" max="10" width="13.125" customWidth="1"/>
    <col min="11" max="11" width="15.5" customWidth="1"/>
  </cols>
  <sheetData>
    <row r="2" spans="1:11" x14ac:dyDescent="0.25">
      <c r="A2" s="165" t="s">
        <v>51</v>
      </c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4" spans="1:11" ht="15" customHeight="1" x14ac:dyDescent="0.25">
      <c r="A4" s="161" t="s">
        <v>52</v>
      </c>
      <c r="B4" s="164"/>
      <c r="C4" s="161" t="s">
        <v>57</v>
      </c>
      <c r="D4" s="162"/>
      <c r="E4" s="163"/>
      <c r="F4" s="31" t="s">
        <v>62</v>
      </c>
      <c r="G4" s="161" t="s">
        <v>114</v>
      </c>
      <c r="H4" s="164"/>
      <c r="I4" s="161" t="s">
        <v>58</v>
      </c>
      <c r="J4" s="162"/>
      <c r="K4" s="164"/>
    </row>
    <row r="5" spans="1:11" ht="30" x14ac:dyDescent="0.25">
      <c r="A5" s="31" t="s">
        <v>61</v>
      </c>
      <c r="B5" s="31" t="s">
        <v>53</v>
      </c>
      <c r="C5" s="31" t="s">
        <v>23</v>
      </c>
      <c r="D5" s="31" t="s">
        <v>19</v>
      </c>
      <c r="E5" s="31" t="s">
        <v>115</v>
      </c>
      <c r="F5" s="31" t="s">
        <v>56</v>
      </c>
      <c r="G5" s="31" t="s">
        <v>55</v>
      </c>
      <c r="H5" s="31" t="s">
        <v>54</v>
      </c>
      <c r="I5" s="31" t="s">
        <v>59</v>
      </c>
      <c r="J5" s="32" t="s">
        <v>60</v>
      </c>
      <c r="K5" s="31" t="s">
        <v>29</v>
      </c>
    </row>
    <row r="6" spans="1:11" x14ac:dyDescent="0.25">
      <c r="A6" s="99"/>
      <c r="B6" s="99"/>
      <c r="C6" s="99"/>
      <c r="D6" s="99"/>
      <c r="E6" s="99"/>
      <c r="F6" s="100"/>
      <c r="G6" s="100"/>
      <c r="H6" s="100"/>
      <c r="I6" s="75" t="b">
        <f>IF(E6="Entre 100 km y 1999 km",((G6+H6)*275),IF(E6="A partir de 2000 km",((G6+H6)*360)))</f>
        <v>0</v>
      </c>
      <c r="J6" s="75">
        <f>IF(F6&lt;14,(G6*F6*55)+(H6*F6*100),IF(F6&gt;14,(G6*(770+((F6-14)*40))+(H6*(1400+((F6-14)*70))))))</f>
        <v>0</v>
      </c>
      <c r="K6" s="76">
        <f>I6+J6</f>
        <v>0</v>
      </c>
    </row>
    <row r="7" spans="1:11" x14ac:dyDescent="0.25">
      <c r="A7" s="99"/>
      <c r="B7" s="99"/>
      <c r="C7" s="99"/>
      <c r="D7" s="99"/>
      <c r="E7" s="99"/>
      <c r="F7" s="100"/>
      <c r="G7" s="100"/>
      <c r="H7" s="100"/>
      <c r="I7" s="75" t="b">
        <f t="shared" ref="I7:I25" si="0">IF(E7="Entre 100 km y 1999 km",((G7+H7)*275),IF(E7="A partir de 2000 km",((G7+H7)*360)))</f>
        <v>0</v>
      </c>
      <c r="J7" s="75">
        <f t="shared" ref="J7:J25" si="1">IF(F7&lt;14,(G7*F7*55)+(H7*F7*100),IF(F7&gt;14,(G7*(770+((F7-14)*40))+(H7*(1400+((F7-14)*70))))))</f>
        <v>0</v>
      </c>
      <c r="K7" s="76">
        <f t="shared" ref="K7:K25" si="2">I7+J7</f>
        <v>0</v>
      </c>
    </row>
    <row r="8" spans="1:11" x14ac:dyDescent="0.25">
      <c r="A8" s="99"/>
      <c r="B8" s="99"/>
      <c r="C8" s="99"/>
      <c r="D8" s="99"/>
      <c r="E8" s="99"/>
      <c r="F8" s="100"/>
      <c r="G8" s="100"/>
      <c r="H8" s="100"/>
      <c r="I8" s="75" t="b">
        <f t="shared" si="0"/>
        <v>0</v>
      </c>
      <c r="J8" s="75">
        <f t="shared" si="1"/>
        <v>0</v>
      </c>
      <c r="K8" s="76">
        <f t="shared" si="2"/>
        <v>0</v>
      </c>
    </row>
    <row r="9" spans="1:11" x14ac:dyDescent="0.25">
      <c r="A9" s="99"/>
      <c r="B9" s="99"/>
      <c r="C9" s="99"/>
      <c r="D9" s="99"/>
      <c r="E9" s="99"/>
      <c r="F9" s="100"/>
      <c r="G9" s="100"/>
      <c r="H9" s="100"/>
      <c r="I9" s="75" t="b">
        <f t="shared" si="0"/>
        <v>0</v>
      </c>
      <c r="J9" s="75">
        <f t="shared" si="1"/>
        <v>0</v>
      </c>
      <c r="K9" s="76">
        <f t="shared" si="2"/>
        <v>0</v>
      </c>
    </row>
    <row r="10" spans="1:11" x14ac:dyDescent="0.25">
      <c r="A10" s="99"/>
      <c r="B10" s="99"/>
      <c r="C10" s="99"/>
      <c r="D10" s="99"/>
      <c r="E10" s="99"/>
      <c r="F10" s="100"/>
      <c r="G10" s="100"/>
      <c r="H10" s="100"/>
      <c r="I10" s="75" t="b">
        <f t="shared" si="0"/>
        <v>0</v>
      </c>
      <c r="J10" s="75">
        <f t="shared" si="1"/>
        <v>0</v>
      </c>
      <c r="K10" s="76">
        <f t="shared" si="2"/>
        <v>0</v>
      </c>
    </row>
    <row r="11" spans="1:11" x14ac:dyDescent="0.25">
      <c r="A11" s="99"/>
      <c r="B11" s="99"/>
      <c r="C11" s="99"/>
      <c r="D11" s="99"/>
      <c r="E11" s="99"/>
      <c r="F11" s="100"/>
      <c r="G11" s="100"/>
      <c r="H11" s="100"/>
      <c r="I11" s="75" t="b">
        <f t="shared" si="0"/>
        <v>0</v>
      </c>
      <c r="J11" s="75">
        <f t="shared" si="1"/>
        <v>0</v>
      </c>
      <c r="K11" s="76">
        <f t="shared" si="2"/>
        <v>0</v>
      </c>
    </row>
    <row r="12" spans="1:11" x14ac:dyDescent="0.25">
      <c r="A12" s="99"/>
      <c r="B12" s="99"/>
      <c r="C12" s="99"/>
      <c r="D12" s="99"/>
      <c r="E12" s="99"/>
      <c r="F12" s="100"/>
      <c r="G12" s="100"/>
      <c r="H12" s="100"/>
      <c r="I12" s="75" t="b">
        <f t="shared" si="0"/>
        <v>0</v>
      </c>
      <c r="J12" s="75">
        <f t="shared" si="1"/>
        <v>0</v>
      </c>
      <c r="K12" s="76">
        <f t="shared" si="2"/>
        <v>0</v>
      </c>
    </row>
    <row r="13" spans="1:11" x14ac:dyDescent="0.25">
      <c r="A13" s="99"/>
      <c r="B13" s="99"/>
      <c r="C13" s="99"/>
      <c r="D13" s="99"/>
      <c r="E13" s="99"/>
      <c r="F13" s="100"/>
      <c r="G13" s="100"/>
      <c r="H13" s="100"/>
      <c r="I13" s="75" t="b">
        <f t="shared" si="0"/>
        <v>0</v>
      </c>
      <c r="J13" s="75">
        <f t="shared" si="1"/>
        <v>0</v>
      </c>
      <c r="K13" s="76">
        <f t="shared" si="2"/>
        <v>0</v>
      </c>
    </row>
    <row r="14" spans="1:11" x14ac:dyDescent="0.25">
      <c r="A14" s="99"/>
      <c r="B14" s="99"/>
      <c r="C14" s="99"/>
      <c r="D14" s="99"/>
      <c r="E14" s="99"/>
      <c r="F14" s="100"/>
      <c r="G14" s="100"/>
      <c r="H14" s="100"/>
      <c r="I14" s="75" t="b">
        <f t="shared" si="0"/>
        <v>0</v>
      </c>
      <c r="J14" s="75">
        <f t="shared" si="1"/>
        <v>0</v>
      </c>
      <c r="K14" s="76">
        <f t="shared" si="2"/>
        <v>0</v>
      </c>
    </row>
    <row r="15" spans="1:11" x14ac:dyDescent="0.25">
      <c r="A15" s="99"/>
      <c r="B15" s="99"/>
      <c r="C15" s="99"/>
      <c r="D15" s="99"/>
      <c r="E15" s="99"/>
      <c r="F15" s="100"/>
      <c r="G15" s="100"/>
      <c r="H15" s="100"/>
      <c r="I15" s="75" t="b">
        <f t="shared" si="0"/>
        <v>0</v>
      </c>
      <c r="J15" s="75">
        <f t="shared" si="1"/>
        <v>0</v>
      </c>
      <c r="K15" s="76">
        <f t="shared" si="2"/>
        <v>0</v>
      </c>
    </row>
    <row r="16" spans="1:11" x14ac:dyDescent="0.25">
      <c r="A16" s="99"/>
      <c r="B16" s="99"/>
      <c r="C16" s="99"/>
      <c r="D16" s="99"/>
      <c r="E16" s="99"/>
      <c r="F16" s="100"/>
      <c r="G16" s="100"/>
      <c r="H16" s="100"/>
      <c r="I16" s="75" t="b">
        <f t="shared" si="0"/>
        <v>0</v>
      </c>
      <c r="J16" s="75">
        <f t="shared" si="1"/>
        <v>0</v>
      </c>
      <c r="K16" s="76">
        <f t="shared" si="2"/>
        <v>0</v>
      </c>
    </row>
    <row r="17" spans="1:11" x14ac:dyDescent="0.25">
      <c r="A17" s="99"/>
      <c r="B17" s="99"/>
      <c r="C17" s="99"/>
      <c r="D17" s="99"/>
      <c r="E17" s="99"/>
      <c r="F17" s="100"/>
      <c r="G17" s="100"/>
      <c r="H17" s="100"/>
      <c r="I17" s="75" t="b">
        <f t="shared" si="0"/>
        <v>0</v>
      </c>
      <c r="J17" s="75">
        <f t="shared" si="1"/>
        <v>0</v>
      </c>
      <c r="K17" s="76">
        <f t="shared" si="2"/>
        <v>0</v>
      </c>
    </row>
    <row r="18" spans="1:11" x14ac:dyDescent="0.25">
      <c r="A18" s="99"/>
      <c r="B18" s="99"/>
      <c r="C18" s="99"/>
      <c r="D18" s="99"/>
      <c r="E18" s="99"/>
      <c r="F18" s="100"/>
      <c r="G18" s="100"/>
      <c r="H18" s="100"/>
      <c r="I18" s="75" t="b">
        <f t="shared" si="0"/>
        <v>0</v>
      </c>
      <c r="J18" s="75">
        <f t="shared" si="1"/>
        <v>0</v>
      </c>
      <c r="K18" s="76">
        <f t="shared" si="2"/>
        <v>0</v>
      </c>
    </row>
    <row r="19" spans="1:11" x14ac:dyDescent="0.25">
      <c r="A19" s="99"/>
      <c r="B19" s="99"/>
      <c r="C19" s="99"/>
      <c r="D19" s="99"/>
      <c r="E19" s="99"/>
      <c r="F19" s="100"/>
      <c r="G19" s="100"/>
      <c r="H19" s="100"/>
      <c r="I19" s="75" t="b">
        <f t="shared" si="0"/>
        <v>0</v>
      </c>
      <c r="J19" s="75">
        <f t="shared" si="1"/>
        <v>0</v>
      </c>
      <c r="K19" s="76">
        <f t="shared" si="2"/>
        <v>0</v>
      </c>
    </row>
    <row r="20" spans="1:11" x14ac:dyDescent="0.25">
      <c r="A20" s="99"/>
      <c r="B20" s="99"/>
      <c r="C20" s="99"/>
      <c r="D20" s="99"/>
      <c r="E20" s="99"/>
      <c r="F20" s="100"/>
      <c r="G20" s="100"/>
      <c r="H20" s="100"/>
      <c r="I20" s="75" t="b">
        <f t="shared" si="0"/>
        <v>0</v>
      </c>
      <c r="J20" s="75">
        <f t="shared" si="1"/>
        <v>0</v>
      </c>
      <c r="K20" s="76">
        <f t="shared" si="2"/>
        <v>0</v>
      </c>
    </row>
    <row r="21" spans="1:11" x14ac:dyDescent="0.25">
      <c r="A21" s="99"/>
      <c r="B21" s="99"/>
      <c r="C21" s="99"/>
      <c r="D21" s="99"/>
      <c r="E21" s="99"/>
      <c r="F21" s="100"/>
      <c r="G21" s="100"/>
      <c r="H21" s="100"/>
      <c r="I21" s="75" t="b">
        <f t="shared" si="0"/>
        <v>0</v>
      </c>
      <c r="J21" s="75">
        <f t="shared" si="1"/>
        <v>0</v>
      </c>
      <c r="K21" s="76">
        <f t="shared" si="2"/>
        <v>0</v>
      </c>
    </row>
    <row r="22" spans="1:11" x14ac:dyDescent="0.25">
      <c r="A22" s="99"/>
      <c r="B22" s="99"/>
      <c r="C22" s="99"/>
      <c r="D22" s="99"/>
      <c r="E22" s="99"/>
      <c r="F22" s="100"/>
      <c r="G22" s="100"/>
      <c r="H22" s="100"/>
      <c r="I22" s="75" t="b">
        <f t="shared" si="0"/>
        <v>0</v>
      </c>
      <c r="J22" s="75">
        <f t="shared" si="1"/>
        <v>0</v>
      </c>
      <c r="K22" s="76">
        <f t="shared" si="2"/>
        <v>0</v>
      </c>
    </row>
    <row r="23" spans="1:11" x14ac:dyDescent="0.25">
      <c r="A23" s="99"/>
      <c r="B23" s="99"/>
      <c r="C23" s="99"/>
      <c r="D23" s="99"/>
      <c r="E23" s="99"/>
      <c r="F23" s="100"/>
      <c r="G23" s="100"/>
      <c r="H23" s="100"/>
      <c r="I23" s="75" t="b">
        <f t="shared" si="0"/>
        <v>0</v>
      </c>
      <c r="J23" s="75">
        <f t="shared" si="1"/>
        <v>0</v>
      </c>
      <c r="K23" s="76">
        <f t="shared" si="2"/>
        <v>0</v>
      </c>
    </row>
    <row r="24" spans="1:11" x14ac:dyDescent="0.25">
      <c r="A24" s="99"/>
      <c r="B24" s="99"/>
      <c r="C24" s="99"/>
      <c r="D24" s="99"/>
      <c r="E24" s="99"/>
      <c r="F24" s="100"/>
      <c r="G24" s="100"/>
      <c r="H24" s="100"/>
      <c r="I24" s="75" t="b">
        <f t="shared" si="0"/>
        <v>0</v>
      </c>
      <c r="J24" s="75">
        <f t="shared" si="1"/>
        <v>0</v>
      </c>
      <c r="K24" s="76">
        <f t="shared" si="2"/>
        <v>0</v>
      </c>
    </row>
    <row r="25" spans="1:11" x14ac:dyDescent="0.25">
      <c r="A25" s="99"/>
      <c r="B25" s="99"/>
      <c r="C25" s="99"/>
      <c r="D25" s="99"/>
      <c r="E25" s="99"/>
      <c r="F25" s="100"/>
      <c r="G25" s="100"/>
      <c r="H25" s="100"/>
      <c r="I25" s="75" t="b">
        <f t="shared" si="0"/>
        <v>0</v>
      </c>
      <c r="J25" s="75">
        <f t="shared" si="1"/>
        <v>0</v>
      </c>
      <c r="K25" s="76">
        <f t="shared" si="2"/>
        <v>0</v>
      </c>
    </row>
    <row r="26" spans="1:11" x14ac:dyDescent="0.25">
      <c r="A26" s="101"/>
      <c r="B26" s="101"/>
      <c r="C26" s="101"/>
      <c r="D26" s="101"/>
      <c r="E26" s="101"/>
      <c r="F26" s="101"/>
      <c r="G26" s="101"/>
      <c r="H26" s="101"/>
      <c r="I26" s="168" t="s">
        <v>25</v>
      </c>
      <c r="J26" s="168"/>
      <c r="K26" s="77">
        <f>SUM(K6:K25)</f>
        <v>0</v>
      </c>
    </row>
    <row r="27" spans="1:11" x14ac:dyDescent="0.25">
      <c r="I27" s="61"/>
      <c r="J27" s="61"/>
    </row>
    <row r="28" spans="1:11" x14ac:dyDescent="0.25">
      <c r="A28" t="s">
        <v>166</v>
      </c>
      <c r="C28" s="62" t="s">
        <v>167</v>
      </c>
    </row>
    <row r="29" spans="1:11" x14ac:dyDescent="0.25">
      <c r="A29" s="127" t="s">
        <v>238</v>
      </c>
      <c r="B29" s="132"/>
      <c r="C29" s="132"/>
      <c r="D29" s="132"/>
      <c r="E29" s="132"/>
      <c r="F29" s="132"/>
      <c r="G29" s="132"/>
      <c r="H29" s="132"/>
      <c r="I29" s="33"/>
    </row>
    <row r="30" spans="1:11" x14ac:dyDescent="0.25">
      <c r="A30" s="33"/>
      <c r="B30" s="33"/>
      <c r="C30" s="33"/>
      <c r="D30" s="33"/>
      <c r="E30" s="33"/>
      <c r="F30" s="33"/>
      <c r="G30" s="33"/>
      <c r="H30" s="33"/>
      <c r="I30" s="33"/>
    </row>
    <row r="31" spans="1:11" x14ac:dyDescent="0.25">
      <c r="A31" s="169" t="s">
        <v>9</v>
      </c>
      <c r="B31" s="132"/>
      <c r="C31" s="132"/>
      <c r="D31" s="132"/>
      <c r="E31" s="132"/>
      <c r="F31" s="132"/>
      <c r="G31" s="132"/>
      <c r="H31" s="132"/>
      <c r="I31" s="132"/>
    </row>
    <row r="32" spans="1:11" x14ac:dyDescent="0.25">
      <c r="A32" s="127" t="s">
        <v>220</v>
      </c>
      <c r="B32" s="132"/>
      <c r="C32" s="132"/>
      <c r="D32" s="132"/>
      <c r="E32" s="132"/>
      <c r="F32" s="132"/>
      <c r="G32" s="132"/>
      <c r="H32" s="132"/>
      <c r="I32" s="132"/>
    </row>
    <row r="33" spans="1:9" x14ac:dyDescent="0.25">
      <c r="A33" s="127"/>
      <c r="B33" s="132"/>
      <c r="C33" s="132"/>
      <c r="D33" s="132"/>
      <c r="E33" s="132"/>
      <c r="F33" s="132"/>
      <c r="G33" s="132"/>
      <c r="H33" s="132"/>
      <c r="I33" s="132"/>
    </row>
  </sheetData>
  <sheetProtection password="CD9E" sheet="1" objects="1" scenarios="1"/>
  <mergeCells count="10">
    <mergeCell ref="A2:K2"/>
    <mergeCell ref="I26:J26"/>
    <mergeCell ref="A4:B4"/>
    <mergeCell ref="A29:H29"/>
    <mergeCell ref="A31:I31"/>
    <mergeCell ref="A32:I32"/>
    <mergeCell ref="A33:I33"/>
    <mergeCell ref="C4:E4"/>
    <mergeCell ref="G4:H4"/>
    <mergeCell ref="I4:K4"/>
  </mergeCells>
  <hyperlinks>
    <hyperlink ref="C28" r:id="rId1"/>
  </hyperlinks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Validacion!$G$3:$G$43</xm:f>
          </x14:formula1>
          <xm:sqref>A6:A25</xm:sqref>
        </x14:dataValidation>
        <x14:dataValidation type="list" allowBlank="1" showInputMessage="1" showErrorMessage="1">
          <x14:formula1>
            <xm:f>Validacion!$H$3:$H$6</xm:f>
          </x14:formula1>
          <xm:sqref>B6:B25</xm:sqref>
        </x14:dataValidation>
        <x14:dataValidation type="list" allowBlank="1" showInputMessage="1" showErrorMessage="1">
          <x14:formula1>
            <xm:f>Validacion!$I$3:$I$5</xm:f>
          </x14:formula1>
          <xm:sqref>E6:E25</xm:sqref>
        </x14:dataValidation>
        <x14:dataValidation type="list" allowBlank="1" showInputMessage="1" showErrorMessage="1">
          <x14:formula1>
            <xm:f>Validacion!$L$3:$L$36</xm:f>
          </x14:formula1>
          <xm:sqref>D6:D25</xm:sqref>
        </x14:dataValidation>
        <x14:dataValidation type="list" allowBlank="1" showInputMessage="1" showErrorMessage="1">
          <x14:formula1>
            <xm:f>Validacion!$K$3:$K$63</xm:f>
          </x14:formula1>
          <xm:sqref>F6:F25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L25"/>
  <sheetViews>
    <sheetView zoomScale="78" zoomScaleNormal="78" workbookViewId="0">
      <selection activeCell="F17" sqref="A6:F17"/>
    </sheetView>
  </sheetViews>
  <sheetFormatPr baseColWidth="10" defaultRowHeight="15.75" x14ac:dyDescent="0.25"/>
  <cols>
    <col min="1" max="1" width="14.625" customWidth="1"/>
    <col min="2" max="2" width="37.625" customWidth="1"/>
    <col min="3" max="3" width="18.5" customWidth="1"/>
    <col min="4" max="4" width="21" bestFit="1" customWidth="1"/>
    <col min="5" max="5" width="20.875" bestFit="1" customWidth="1"/>
    <col min="6" max="6" width="17.125" bestFit="1" customWidth="1"/>
    <col min="7" max="7" width="20" bestFit="1" customWidth="1"/>
    <col min="8" max="8" width="23.125" customWidth="1"/>
    <col min="9" max="9" width="11" customWidth="1"/>
    <col min="10" max="10" width="12.125" customWidth="1"/>
    <col min="11" max="11" width="11.5" customWidth="1"/>
    <col min="12" max="12" width="15.5" customWidth="1"/>
  </cols>
  <sheetData>
    <row r="2" spans="1:12" x14ac:dyDescent="0.25">
      <c r="A2" s="165" t="s">
        <v>225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7"/>
    </row>
    <row r="4" spans="1:12" ht="15" customHeight="1" x14ac:dyDescent="0.25">
      <c r="A4" s="88" t="s">
        <v>223</v>
      </c>
      <c r="B4" s="172" t="s">
        <v>23</v>
      </c>
      <c r="C4" s="172" t="s">
        <v>19</v>
      </c>
      <c r="D4" s="172" t="s">
        <v>115</v>
      </c>
      <c r="E4" s="175" t="s">
        <v>227</v>
      </c>
      <c r="F4" s="176"/>
      <c r="G4" s="177"/>
      <c r="H4" s="88" t="s">
        <v>221</v>
      </c>
      <c r="I4" s="172" t="s">
        <v>59</v>
      </c>
      <c r="J4" s="170" t="s">
        <v>60</v>
      </c>
      <c r="K4" s="170" t="s">
        <v>63</v>
      </c>
      <c r="L4" s="172" t="s">
        <v>29</v>
      </c>
    </row>
    <row r="5" spans="1:12" ht="15" customHeight="1" x14ac:dyDescent="0.25">
      <c r="A5" s="73" t="s">
        <v>222</v>
      </c>
      <c r="B5" s="171"/>
      <c r="C5" s="171"/>
      <c r="D5" s="171"/>
      <c r="E5" s="72" t="s">
        <v>229</v>
      </c>
      <c r="F5" s="72" t="s">
        <v>230</v>
      </c>
      <c r="G5" s="72" t="s">
        <v>226</v>
      </c>
      <c r="H5" s="73" t="s">
        <v>224</v>
      </c>
      <c r="I5" s="171"/>
      <c r="J5" s="171"/>
      <c r="K5" s="171"/>
      <c r="L5" s="171"/>
    </row>
    <row r="6" spans="1:12" x14ac:dyDescent="0.25">
      <c r="A6" s="102"/>
      <c r="B6" s="103"/>
      <c r="C6" s="104"/>
      <c r="D6" s="104"/>
      <c r="E6" s="104"/>
      <c r="F6" s="104"/>
      <c r="G6" s="83">
        <f>E6+F6</f>
        <v>0</v>
      </c>
      <c r="H6" s="104"/>
      <c r="I6" s="78" t="b">
        <f>IF(D6="Entre 100 km y 1999 km",G6*275,IF(D6="A partir de 2000 km",G6*360))</f>
        <v>0</v>
      </c>
      <c r="J6" s="79" t="b">
        <f>IF(C6=Validacion!O5,G6*H6*Validacion!P5,IF(C6=Validacion!O6,G6*H6*Validacion!P6,IF(C6=Validacion!O7,G6*H6*Validacion!P7,IF(C6=Validacion!O8,G6*H6*Validacion!P8,IF(C6=Validacion!O9,G6*H6*Validacion!P9,IF(C6=Validacion!O10,G6*H6*Validacion!P10,IF(C6=Validacion!O11,G6*H6*Validacion!P11,IF(C6=Validacion!O12,G6*H6*Validacion!P12,IF(C6=Validacion!O13,G6*H6*Validacion!P13,IF(C6=Validacion!O14,G6*H6*Validacion!P14,IF(C6=Validacion!O15,G6*H6*Validacion!P15,IF(C6=Validacion!O16,G6*H6*Validacion!P16,IF(C6=Validacion!O17,G6*H6*Validacion!P17,IF(C6=Validacion!O18,G6*H6*Validacion!P18,IF(C6=Validacion!O19,G6*H6*Validacion!P19,IF(C6=Validacion!O20,G6*H6*Validacion!P20,IF(C6=Validacion!O21,G6*H6*Validacion!P21,IF(C6=Validacion!O22,G6*H6*Validacion!P22,IF(C6=Validacion!O23,G6*H6*Validacion!P23,IF(C6=Validacion!O24,G6*H6*Validacion!P24,IF(C6=Validacion!O25,G6*H6*Validacion!P25,IF(C6=Validacion!O26,G6*H6*Validacion!P26,IF(C6=Validacion!O27,G6*H6*Validacion!P27,IF(C6=Validacion!O28,G6*H6*Validacion!P28,IF(C6=Validacion!O29,G6*H6*Validacion!P29,IF(C6=Validacion!O30,G6*H6*Validacion!P30,IF(C6=Validacion!O31,G6*H6*Validacion!P31,IF(C6=Validacion!O32,G6*H6*Validacion!P32,IF(C6=Validacion!O33,G6*H6*Validacion!P33,IF(C6=Validacion!O34,G6*H6*Validacion!P34,IF(C6=Validacion!O35,G6*H6*Validacion!P35,IF(C6=Validacion!O36,G6*H6*Validacion!P36,IF(C6=Validacion!O37,G6*H6*Validacion!P37)))))))))))))))))))))))))))))))))</f>
        <v>0</v>
      </c>
      <c r="K6" s="79">
        <f t="shared" ref="K6:K17" si="0">E6*150</f>
        <v>0</v>
      </c>
      <c r="L6" s="84">
        <f>I6+J6+K6</f>
        <v>0</v>
      </c>
    </row>
    <row r="7" spans="1:12" x14ac:dyDescent="0.25">
      <c r="A7" s="102"/>
      <c r="B7" s="103"/>
      <c r="C7" s="104"/>
      <c r="D7" s="104"/>
      <c r="E7" s="104"/>
      <c r="F7" s="104"/>
      <c r="G7" s="83">
        <f t="shared" ref="G7:G17" si="1">E7+F7</f>
        <v>0</v>
      </c>
      <c r="H7" s="104"/>
      <c r="I7" s="78" t="b">
        <f t="shared" ref="I7:I17" si="2">IF(D7="Entre 100 km y 1999 km",G7*275,IF(D7="A partir de 2000 km",G7*360))</f>
        <v>0</v>
      </c>
      <c r="J7" s="79" t="b">
        <f>IF(C7=Validacion!O5,G7*H7*Validacion!P5,IF(C7=Validacion!O6,G7*H7*Validacion!P6,IF(C7=Validacion!O7,G7*H7*Validacion!P7,IF(C7=Validacion!O8,G7*H7*Validacion!P8,IF(C7=Validacion!O9,G7*H7*Validacion!P9,IF(C7=Validacion!O10,G7*H7*Validacion!P10,IF(C7=Validacion!O11,G7*H7*Validacion!P11,IF(C7=Validacion!O12,G7*H7*Validacion!P12,IF(C7=Validacion!O13,G7*H7*Validacion!P13,IF(C7=Validacion!O14,G7*H7*Validacion!P14,IF(C7=Validacion!O15,G7*H7*Validacion!P15,IF(C7=Validacion!O16,G7*H7*Validacion!P16,IF(C7=Validacion!O17,G7*H7*Validacion!P17,IF(C7=Validacion!O18,G7*H7*Validacion!P18,IF(C7=Validacion!O19,G7*H7*Validacion!P19,IF(C7=Validacion!O20,G7*H7*Validacion!P20,IF(C7=Validacion!O21,G7*H7*Validacion!P21,IF(C7=Validacion!O22,G7*H7*Validacion!P22,IF(C7=Validacion!O23,G7*H7*Validacion!P23,IF(C7=Validacion!O24,G7*H7*Validacion!P24,IF(C7=Validacion!O25,G7*H7*Validacion!P25,IF(C7=Validacion!O26,G7*H7*Validacion!P26,IF(C7=Validacion!O27,G7*H7*Validacion!P27,IF(C7=Validacion!O28,G7*H7*Validacion!P28,IF(C7=Validacion!O29,G7*H7*Validacion!P29,IF(C7=Validacion!O30,G7*H7*Validacion!P30,IF(C7=Validacion!O31,G7*H7*Validacion!P31,IF(C7=Validacion!O32,G7*H7*Validacion!P32,IF(C7=Validacion!O33,G7*H7*Validacion!P33,IF(C7=Validacion!O34,G7*H7*Validacion!P34,IF(C7=Validacion!O35,G7*H7*Validacion!P35,IF(C7=Validacion!O36,G7*H7*Validacion!P36,IF(C7=Validacion!O37,G7*H7*Validacion!P37)))))))))))))))))))))))))))))))))</f>
        <v>0</v>
      </c>
      <c r="K7" s="79">
        <f t="shared" si="0"/>
        <v>0</v>
      </c>
      <c r="L7" s="84">
        <f t="shared" ref="L7:L17" si="3">I7+J7+K7</f>
        <v>0</v>
      </c>
    </row>
    <row r="8" spans="1:12" x14ac:dyDescent="0.25">
      <c r="A8" s="102"/>
      <c r="B8" s="103"/>
      <c r="C8" s="104"/>
      <c r="D8" s="104"/>
      <c r="E8" s="104"/>
      <c r="F8" s="104"/>
      <c r="G8" s="83">
        <f t="shared" si="1"/>
        <v>0</v>
      </c>
      <c r="H8" s="104"/>
      <c r="I8" s="78" t="b">
        <f t="shared" si="2"/>
        <v>0</v>
      </c>
      <c r="J8" s="79" t="b">
        <f>IF(C8=Validacion!O5,G8*H8*Validacion!P5,IF(C8=Validacion!O6,G8*H8*Validacion!P6,IF(C8=Validacion!O7,G8*H8*Validacion!P7,IF(C8=Validacion!O8,G8*H8*Validacion!P8,IF(C8=Validacion!O9,G8*H8*Validacion!P9,IF(C8=Validacion!O10,G8*H8*Validacion!P10,IF(C8=Validacion!O11,G8*H8*Validacion!P11,IF(C8=Validacion!O12,G8*H8*Validacion!P12,IF(C8=Validacion!O13,G8*H8*Validacion!P13,IF(C8=Validacion!O14,G8*H8*Validacion!P14,IF(C8=Validacion!O15,G8*H8*Validacion!P15,IF(C8=Validacion!O16,G8*H8*Validacion!P16,IF(C8=Validacion!O17,G8*H8*Validacion!P17,IF(C8=Validacion!O18,G8*H8*Validacion!P18,IF(C8=Validacion!O19,G8*H8*Validacion!P19,IF(C8=Validacion!O20,G8*H8*Validacion!P20,IF(C8=Validacion!O21,G8*H8*Validacion!P21,IF(C8=Validacion!O22,G8*H8*Validacion!P22,IF(C8=Validacion!O23,G8*H8*Validacion!P23,IF(C8=Validacion!O24,G8*H8*Validacion!P24,IF(C8=Validacion!O25,G8*H8*Validacion!P25,IF(C8=Validacion!O26,G8*H8*Validacion!P26,IF(C8=Validacion!O27,G8*H8*Validacion!P27,IF(C8=Validacion!O28,G8*H8*Validacion!P28,IF(C8=Validacion!O29,G8*H8*Validacion!P29,IF(C8=Validacion!O30,G8*H8*Validacion!P30,IF(C8=Validacion!O31,G8*H8*Validacion!P31,IF(C8=Validacion!O32,G8*H8*Validacion!P32,IF(C8=Validacion!O33,G8*H8*Validacion!P33,IF(C8=Validacion!O34,G8*H8*Validacion!P34,IF(C8=Validacion!O35,G8*H8*Validacion!P35,IF(C8=Validacion!O36,G8*H8*Validacion!P36,IF(C8=Validacion!O37,G8*H8*Validacion!P37)))))))))))))))))))))))))))))))))</f>
        <v>0</v>
      </c>
      <c r="K8" s="79">
        <f t="shared" si="0"/>
        <v>0</v>
      </c>
      <c r="L8" s="84">
        <f t="shared" si="3"/>
        <v>0</v>
      </c>
    </row>
    <row r="9" spans="1:12" x14ac:dyDescent="0.25">
      <c r="A9" s="102"/>
      <c r="B9" s="103"/>
      <c r="C9" s="104"/>
      <c r="D9" s="104"/>
      <c r="E9" s="104"/>
      <c r="F9" s="104"/>
      <c r="G9" s="83">
        <f t="shared" si="1"/>
        <v>0</v>
      </c>
      <c r="H9" s="104"/>
      <c r="I9" s="78" t="b">
        <f t="shared" si="2"/>
        <v>0</v>
      </c>
      <c r="J9" s="79" t="b">
        <f>IF(C9=Validacion!O5,G9*H9*Validacion!P5,IF(C9=Validacion!O6,G9*H9*Validacion!P6,IF(C9=Validacion!O7,G9*H9*Validacion!P7,IF(C9=Validacion!O8,G9*H9*Validacion!P8,IF(C9=Validacion!O9,G9*H9*Validacion!P9,IF(C9=Validacion!O10,G9*H9*Validacion!P10,IF(C9=Validacion!O11,G9*H9*Validacion!P11,IF(C9=Validacion!O12,G9*H9*Validacion!P12,IF(C9=Validacion!O13,G9*H9*Validacion!P13,IF(C9=Validacion!O14,G9*H9*Validacion!P14,IF(C9=Validacion!O15,G9*H9*Validacion!P15,IF(C9=Validacion!O16,G9*H9*Validacion!P16,IF(C9=Validacion!O17,G9*H9*Validacion!P17,IF(C9=Validacion!O18,G9*H9*Validacion!P18,IF(C9=Validacion!O19,G9*H9*Validacion!P19,IF(C9=Validacion!O20,G9*H9*Validacion!P20,IF(C9=Validacion!O21,G9*H9*Validacion!P21,IF(C9=Validacion!O22,G9*H9*Validacion!P22,IF(C9=Validacion!O23,G9*H9*Validacion!P23,IF(C9=Validacion!O24,G9*H9*Validacion!P24,IF(C9=Validacion!O25,G9*H9*Validacion!P25,IF(C9=Validacion!O26,G9*H9*Validacion!P26,IF(C9=Validacion!O27,G9*H9*Validacion!P27,IF(C9=Validacion!O28,G9*H9*Validacion!P28,IF(C9=Validacion!O29,G9*H9*Validacion!P29,IF(C9=Validacion!O30,G9*H9*Validacion!P30,IF(C9=Validacion!O31,G9*H9*Validacion!P31,IF(C9=Validacion!O32,G9*H9*Validacion!P32,IF(C9=Validacion!O33,G9*H9*Validacion!P33,IF(C9=Validacion!O34,G9*H9*Validacion!P34,IF(C9=Validacion!O35,G9*H9*Validacion!P35,IF(C9=Validacion!O36,G9*H9*Validacion!P36,IF(C9=Validacion!O37,G9*H9*Validacion!P37)))))))))))))))))))))))))))))))))</f>
        <v>0</v>
      </c>
      <c r="K9" s="79">
        <f t="shared" si="0"/>
        <v>0</v>
      </c>
      <c r="L9" s="84">
        <f t="shared" si="3"/>
        <v>0</v>
      </c>
    </row>
    <row r="10" spans="1:12" x14ac:dyDescent="0.25">
      <c r="A10" s="102"/>
      <c r="B10" s="103"/>
      <c r="C10" s="104"/>
      <c r="D10" s="104"/>
      <c r="E10" s="104"/>
      <c r="F10" s="104"/>
      <c r="G10" s="83">
        <f t="shared" si="1"/>
        <v>0</v>
      </c>
      <c r="H10" s="104"/>
      <c r="I10" s="78" t="b">
        <f t="shared" si="2"/>
        <v>0</v>
      </c>
      <c r="J10" s="79" t="b">
        <f>IF(C10=Validacion!O5,G10*H10*Validacion!P5,IF(C10=Validacion!O6,G10*H10*Validacion!P6,IF(C10=Validacion!O7,G10*H10*Validacion!P7,IF(C10=Validacion!O8,G10*H10*Validacion!P8,IF(C10=Validacion!O9,G10*H10*Validacion!P9,IF(C10=Validacion!O10,G10*H10*Validacion!P10,IF(C10=Validacion!O11,G10*H10*Validacion!P11,IF(C10=Validacion!O12,G10*H10*Validacion!P12,IF(C10=Validacion!O13,G10*H10*Validacion!P13,IF(C10=Validacion!O14,G10*H10*Validacion!P14,IF(C10=Validacion!O15,G10*H10*Validacion!P15,IF(C10=Validacion!O16,G10*H10*Validacion!P16,IF(C10=Validacion!O17,G10*H10*Validacion!P17,IF(C10=Validacion!O18,G10*H10*Validacion!P18,IF(C10=Validacion!O19,G10*H10*Validacion!P19,IF(C10=Validacion!O20,G10*H10*Validacion!P20,IF(C10=Validacion!O21,G10*H10*Validacion!P21,IF(C10=Validacion!O22,G10*H10*Validacion!P22,IF(C10=Validacion!O23,G10*H10*Validacion!P23,IF(C10=Validacion!O24,G10*H10*Validacion!P24,IF(C10=Validacion!O25,G10*H10*Validacion!P25,IF(C10=Validacion!O26,G10*H10*Validacion!P26,IF(C10=Validacion!O27,G10*H10*Validacion!P27,IF(C10=Validacion!O28,G10*H10*Validacion!P28,IF(C10=Validacion!O29,G10*H10*Validacion!P29,IF(C10=Validacion!O30,G10*H10*Validacion!P30,IF(C10=Validacion!O31,G10*H10*Validacion!P31,IF(C10=Validacion!O32,G10*H10*Validacion!P32,IF(C10=Validacion!O33,G10*H10*Validacion!P33,IF(C10=Validacion!O34,G10*H10*Validacion!P34,IF(C10=Validacion!O35,G10*H10*Validacion!P35,IF(C10=Validacion!O36,G10*H10*Validacion!P36,IF(C10=Validacion!O37,G10*H10*Validacion!P37)))))))))))))))))))))))))))))))))</f>
        <v>0</v>
      </c>
      <c r="K10" s="79">
        <f t="shared" si="0"/>
        <v>0</v>
      </c>
      <c r="L10" s="84">
        <f t="shared" si="3"/>
        <v>0</v>
      </c>
    </row>
    <row r="11" spans="1:12" x14ac:dyDescent="0.25">
      <c r="A11" s="102"/>
      <c r="B11" s="103"/>
      <c r="C11" s="104"/>
      <c r="D11" s="104"/>
      <c r="E11" s="104"/>
      <c r="F11" s="104"/>
      <c r="G11" s="83">
        <f t="shared" si="1"/>
        <v>0</v>
      </c>
      <c r="H11" s="104"/>
      <c r="I11" s="78" t="b">
        <f t="shared" si="2"/>
        <v>0</v>
      </c>
      <c r="J11" s="80" t="b">
        <f>IF(C11=Validacion!O5,G11*H11*Validacion!P5,IF(C11=Validacion!O6,G11*H11*Validacion!P6,IF(C11=Validacion!O7,G11*H11*Validacion!P7,IF(C11=Validacion!O8,G11*H11*Validacion!P8,IF(C11=Validacion!O9,G11*H11*Validacion!P9,IF(C11=Validacion!O10,G11*H11*Validacion!P10,IF(C11=Validacion!O11,G11*H11*Validacion!P11,IF(C11=Validacion!O12,G11*H11*Validacion!P12,IF(C11=Validacion!O13,G11*H11*Validacion!P13,IF(C11=Validacion!O14,G11*H11*Validacion!P14,IF(C11=Validacion!O15,G11*H11*Validacion!P15,IF(C11=Validacion!O16,G11*H11*Validacion!P16,IF(C11=Validacion!O17,G11*H11*Validacion!P17,IF(C11=Validacion!O18,G11*H11*Validacion!P18,IF(C11=Validacion!O19,G11*H11*Validacion!P19,IF(C11=Validacion!O20,G11*H11*Validacion!P20,IF(C11=Validacion!O21,G11*H11*Validacion!P21,IF(C11=Validacion!O22,G11*H11*Validacion!P22,IF(C11=Validacion!O23,G11*H11*Validacion!P23,IF(C11=Validacion!O24,G11*H11*Validacion!P24,IF(C11=Validacion!O25,G11*H11*Validacion!P25,IF(C11=Validacion!O26,G11*H11*Validacion!P26,IF(C11=Validacion!O27,G11*H11*Validacion!P27,IF(C11=Validacion!O28,G11*H11*Validacion!P28,IF(C11=Validacion!O29,G11*H11*Validacion!P29,IF(C11=Validacion!O30,G11*H11*Validacion!P30,IF(C11=Validacion!O31,G11*H11*Validacion!P31,IF(C11=Validacion!O32,G11*H11*Validacion!P32,IF(C11=Validacion!O33,G11*H11*Validacion!P33,IF(C11=Validacion!O34,G11*H11*Validacion!P34,IF(C11=Validacion!O35,G11*H11*Validacion!P35,IF(C11=Validacion!O36,G11*H11*Validacion!P36,IF(C11=Validacion!O37,G11*H11*Validacion!P37)))))))))))))))))))))))))))))))))</f>
        <v>0</v>
      </c>
      <c r="K11" s="79">
        <f t="shared" si="0"/>
        <v>0</v>
      </c>
      <c r="L11" s="84">
        <f t="shared" si="3"/>
        <v>0</v>
      </c>
    </row>
    <row r="12" spans="1:12" x14ac:dyDescent="0.25">
      <c r="A12" s="102"/>
      <c r="B12" s="103"/>
      <c r="C12" s="104"/>
      <c r="D12" s="104"/>
      <c r="E12" s="104"/>
      <c r="F12" s="104"/>
      <c r="G12" s="83">
        <f t="shared" si="1"/>
        <v>0</v>
      </c>
      <c r="H12" s="104"/>
      <c r="I12" s="78" t="b">
        <f t="shared" si="2"/>
        <v>0</v>
      </c>
      <c r="J12" s="79" t="b">
        <f>IF(C12=Validacion!O5,G12*H12*Validacion!P5,IF(C12=Validacion!O6,G12*H12*Validacion!P6,IF(C12=Validacion!O7,G12*H12*Validacion!P7,IF(C12=Validacion!O8,G12*H12*Validacion!P8,IF(C12=Validacion!O9,G12*H12*Validacion!P9,IF(C12=Validacion!O10,G12*H12*Validacion!P10,IF(C12=Validacion!O11,G12*H12*Validacion!P11,IF(C12=Validacion!O12,G12*H12*Validacion!P12,IF(C12=Validacion!O13,G12*H12*Validacion!P13,IF(C12=Validacion!O14,G12*H12*Validacion!P14,IF(C12=Validacion!O15,G12*H12*Validacion!P15,IF(C12=Validacion!O16,G12*H12*Validacion!P16,IF(C12=Validacion!O17,G12*H12*Validacion!P17,IF(C12=Validacion!O18,G12*H12*Validacion!P18,IF(C12=Validacion!O19,G12*H12*Validacion!P19,IF(C12=Validacion!O20,G12*H12*Validacion!P20,IF(C12=Validacion!O21,G12*H12*Validacion!P21,IF(C12=Validacion!O22,G12*H12*Validacion!P22,IF(C12=Validacion!O23,G12*H12*Validacion!P23,IF(C12=Validacion!O24,G12*H12*Validacion!P24,IF(C12=Validacion!O25,G12*H12*Validacion!P25,IF(C12=Validacion!O26,G12*H12*Validacion!P26,IF(C12=Validacion!O27,G12*H12*Validacion!P27,IF(C12=Validacion!O28,G12*H12*Validacion!P28,IF(C12=Validacion!O29,G12*H12*Validacion!P29,IF(C12=Validacion!O30,G12*H12*Validacion!P30,IF(C12=Validacion!O31,G12*H12*Validacion!P31,IF(C12=Validacion!O32,G12*H12*Validacion!P32,IF(C12=Validacion!O33,G12*H12*Validacion!P33,IF(C12=Validacion!O34,G12*H12*Validacion!P34,IF(C12=Validacion!O35,G12*H12*Validacion!P35,IF(C12=Validacion!O36,G12*H12*Validacion!P36,IF(C12=Validacion!O37,G12*H12*Validacion!P37)))))))))))))))))))))))))))))))))</f>
        <v>0</v>
      </c>
      <c r="K12" s="79">
        <f t="shared" si="0"/>
        <v>0</v>
      </c>
      <c r="L12" s="84">
        <f t="shared" si="3"/>
        <v>0</v>
      </c>
    </row>
    <row r="13" spans="1:12" x14ac:dyDescent="0.25">
      <c r="A13" s="102"/>
      <c r="B13" s="103"/>
      <c r="C13" s="104"/>
      <c r="D13" s="104"/>
      <c r="E13" s="104"/>
      <c r="F13" s="104"/>
      <c r="G13" s="83">
        <f t="shared" si="1"/>
        <v>0</v>
      </c>
      <c r="H13" s="104"/>
      <c r="I13" s="78" t="b">
        <f t="shared" si="2"/>
        <v>0</v>
      </c>
      <c r="J13" s="79" t="b">
        <f>IF(C13=Validacion!O5,G13*H13*Validacion!P5,IF(C13=Validacion!O6,G13*H13*Validacion!P6,IF(C13=Validacion!O7,G13*H13*Validacion!P7,IF(C13=Validacion!O8,G13*H13*Validacion!P8,IF(C13=Validacion!O9,G13*H13*Validacion!P9,IF(C13=Validacion!O10,G13*H13*Validacion!P10,IF(C13=Validacion!O11,G13*H13*Validacion!P11,IF(C13=Validacion!O12,G13*H13*Validacion!P12,IF(C13=Validacion!O13,G13*H13*Validacion!P13,IF(C13=Validacion!O14,G13*H13*Validacion!P14,IF(C13=Validacion!O15,G13*H13*Validacion!P15,IF(C13=Validacion!O16,G13*H13*Validacion!P16,IF(C13=Validacion!O17,G13*H13*Validacion!P17,IF(C13=Validacion!O18,G13*H13*Validacion!P18,IF(C13=Validacion!O19,G13*H13*Validacion!P19,IF(C13=Validacion!O20,G13*H13*Validacion!P20,IF(C13=Validacion!O21,G13*H13*Validacion!P21,IF(C13=Validacion!O22,G13*H13*Validacion!P22,IF(C13=Validacion!O23,G13*H13*Validacion!P23,IF(C13=Validacion!O24,G13*H13*Validacion!P24,IF(C13=Validacion!O25,G13*H13*Validacion!P25,IF(C13=Validacion!O26,G13*H13*Validacion!P26,IF(C13=Validacion!O27,G13*H13*Validacion!P27,IF(C13=Validacion!O28,G13*H13*Validacion!P28,IF(C13=Validacion!O29,G13*H13*Validacion!P29,IF(C13=Validacion!O30,G13*H13*Validacion!P30,IF(C13=Validacion!O31,G13*H13*Validacion!P31,IF(C13=Validacion!O32,G13*H13*Validacion!P32,IF(C13=Validacion!O33,G13*H13*Validacion!P33,IF(C13=Validacion!O34,G13*H13*Validacion!P34,IF(C13=Validacion!O35,G13*H13*Validacion!P35,IF(C13=Validacion!O36,G13*H13*Validacion!P36,IF(C13=Validacion!O37,G13*H13*Validacion!P37)))))))))))))))))))))))))))))))))</f>
        <v>0</v>
      </c>
      <c r="K13" s="79">
        <f t="shared" si="0"/>
        <v>0</v>
      </c>
      <c r="L13" s="84">
        <f t="shared" si="3"/>
        <v>0</v>
      </c>
    </row>
    <row r="14" spans="1:12" x14ac:dyDescent="0.25">
      <c r="A14" s="102"/>
      <c r="B14" s="103"/>
      <c r="C14" s="104"/>
      <c r="D14" s="104"/>
      <c r="E14" s="104"/>
      <c r="F14" s="104"/>
      <c r="G14" s="83">
        <f t="shared" si="1"/>
        <v>0</v>
      </c>
      <c r="H14" s="104"/>
      <c r="I14" s="78" t="b">
        <f t="shared" si="2"/>
        <v>0</v>
      </c>
      <c r="J14" s="79" t="b">
        <f>IF(C14=Validacion!O5,G14*H14*Validacion!P5,IF(C14=Validacion!O6,G14*H14*Validacion!P6,IF(C14=Validacion!O7,G14*H14*Validacion!P7,IF(C14=Validacion!O8,G14*H14*Validacion!P8,IF(C14=Validacion!O9,G14*H14*Validacion!P9,IF(C14=Validacion!O10,G14*H14*Validacion!P10,IF(C14=Validacion!O11,G14*H14*Validacion!P11,IF(C14=Validacion!O12,G14*H14*Validacion!P12,IF(C14=Validacion!O13,G14*H14*Validacion!P13,IF(C14=Validacion!O14,G14*H14*Validacion!P14,IF(C14=Validacion!O15,G14*H14*Validacion!P15,IF(C14=Validacion!O16,G14*H14*Validacion!P16,IF(C14=Validacion!O17,G14*H14*Validacion!P17,IF(C14=Validacion!O18,G14*H14*Validacion!P18,IF(C14=Validacion!O19,G14*H14*Validacion!P19,IF(C14=Validacion!O20,G14*H14*Validacion!P20,IF(C14=Validacion!O21,G14*H14*Validacion!P21,IF(C14=Validacion!O22,G14*H14*Validacion!P22,IF(C14=Validacion!O23,G14*H14*Validacion!P23,IF(C14=Validacion!O24,G14*H14*Validacion!P24,IF(C14=Validacion!O25,G14*H14*Validacion!P25,IF(C14=Validacion!O26,G14*H14*Validacion!P26,IF(C14=Validacion!O27,G14*H14*Validacion!P27,IF(C14=Validacion!O28,G14*H14*Validacion!P28,IF(C14=Validacion!O29,G14*H14*Validacion!P29,IF(C14=Validacion!O30,G14*H14*Validacion!P30,IF(C14=Validacion!O31,G14*H14*Validacion!P31,IF(C14=Validacion!O32,G14*H14*Validacion!P32,IF(C14=Validacion!O33,G14*H14*Validacion!P33,IF(C14=Validacion!O34,G14*H14*Validacion!P34,IF(C14=Validacion!O35,G14*H14*Validacion!P35,IF(C14=Validacion!O36,G14*H14*Validacion!P36,IF(C14=Validacion!O37,G14*H14*Validacion!P37)))))))))))))))))))))))))))))))))</f>
        <v>0</v>
      </c>
      <c r="K14" s="79">
        <f t="shared" si="0"/>
        <v>0</v>
      </c>
      <c r="L14" s="84">
        <f t="shared" si="3"/>
        <v>0</v>
      </c>
    </row>
    <row r="15" spans="1:12" x14ac:dyDescent="0.25">
      <c r="A15" s="102"/>
      <c r="B15" s="103"/>
      <c r="C15" s="104"/>
      <c r="D15" s="104"/>
      <c r="E15" s="104"/>
      <c r="F15" s="104"/>
      <c r="G15" s="83">
        <f t="shared" si="1"/>
        <v>0</v>
      </c>
      <c r="H15" s="104"/>
      <c r="I15" s="78" t="b">
        <f t="shared" si="2"/>
        <v>0</v>
      </c>
      <c r="J15" s="79" t="b">
        <f>IF(C15=Validacion!O5,G15*H15*Validacion!P5,IF(C15=Validacion!O6,G15*H15*Validacion!P6,IF(C15=Validacion!O7,G15*H15*Validacion!P7,IF(C15=Validacion!O8,G15*H15*Validacion!P8,IF(C15=Validacion!O9,G15*H15*Validacion!P9,IF(C15=Validacion!O10,G15*H15*Validacion!P10,IF(C15=Validacion!O11,G15*H15*Validacion!P11,IF(C15=Validacion!O12,G15*H15*Validacion!P12,IF(C15=Validacion!O13,G15*H15*Validacion!P13,IF(C15=Validacion!O14,G15*H15*Validacion!P14,IF(C15=Validacion!O15,G15*H15*Validacion!P15,IF(C15=Validacion!O16,G15*H15*Validacion!P16,IF(C15=Validacion!O17,G15*H15*Validacion!P17,IF(C15=Validacion!O18,G15*H15*Validacion!P18,IF(C15=Validacion!O19,G15*H15*Validacion!P19,IF(C15=Validacion!O20,G15*H15*Validacion!P20,IF(C15=Validacion!O21,G15*H15*Validacion!P21,IF(C15=Validacion!O22,G15*H15*Validacion!P22,IF(C15=Validacion!O23,G15*H15*Validacion!P23,IF(C15=Validacion!O24,G15*H15*Validacion!P24,IF(C15=Validacion!O25,G15*H15*Validacion!P25,IF(C15=Validacion!O26,G15*H15*Validacion!P26,IF(C15=Validacion!O27,G15*H15*Validacion!P27,IF(C15=Validacion!O28,G15*H15*Validacion!P28,IF(C15=Validacion!O29,G15*H15*Validacion!P29,IF(C15=Validacion!O30,G15*H15*Validacion!P30,IF(C15=Validacion!O31,G15*H15*Validacion!P31,IF(C15=Validacion!O32,G15*H15*Validacion!P32,IF(C15=Validacion!O33,G15*H15*Validacion!P33,IF(C15=Validacion!O34,G15*H15*Validacion!P34,IF(C15=Validacion!O35,G15*H15*Validacion!P35,IF(C15=Validacion!O36,G15*H15*Validacion!P36,IF(C15=Validacion!O37,G15*H15*Validacion!P37)))))))))))))))))))))))))))))))))</f>
        <v>0</v>
      </c>
      <c r="K15" s="79">
        <f t="shared" si="0"/>
        <v>0</v>
      </c>
      <c r="L15" s="84">
        <f t="shared" si="3"/>
        <v>0</v>
      </c>
    </row>
    <row r="16" spans="1:12" x14ac:dyDescent="0.25">
      <c r="A16" s="102"/>
      <c r="B16" s="103"/>
      <c r="C16" s="104"/>
      <c r="D16" s="104"/>
      <c r="E16" s="104"/>
      <c r="F16" s="104"/>
      <c r="G16" s="83">
        <f t="shared" si="1"/>
        <v>0</v>
      </c>
      <c r="H16" s="104"/>
      <c r="I16" s="81" t="b">
        <f t="shared" si="2"/>
        <v>0</v>
      </c>
      <c r="J16" s="82" t="b">
        <f>IF(C16=Validacion!O5,G16*H16*Validacion!P5,IF(C16=Validacion!O6,G16*H16*Validacion!P6,IF(C16=Validacion!O7,G16*H16*Validacion!P7,IF(C16=Validacion!O8,G16*H16*Validacion!P8,IF(C16=Validacion!O9,G16*H16*Validacion!P9,IF(C16=Validacion!O10,G16*H16*Validacion!P10,IF(C16=Validacion!O11,G16*H16*Validacion!P11,IF(C16=Validacion!O12,G16*H16*Validacion!P12,IF(C16=Validacion!O13,G16*H16*Validacion!P13,IF(C16=Validacion!O14,G16*H16*Validacion!P14,IF(C16=Validacion!O15,G16*H16*Validacion!P15,IF(C16=Validacion!O16,G16*H16*Validacion!P16,IF(C16=Validacion!O17,G16*H16*Validacion!P17,IF(C16=Validacion!O18,G16*H16*Validacion!P18,IF(C16=Validacion!O19,G16*H16*Validacion!P19,IF(C16=Validacion!O20,G16*H16*Validacion!P20,IF(C16=Validacion!O21,G16*H16*Validacion!P21,IF(C16=Validacion!O22,G16*H16*Validacion!P22,IF(C16=Validacion!O23,G16*H16*Validacion!P23,IF(C16=Validacion!O24,G16*H16*Validacion!P24,IF(C16=Validacion!O25,G16*H16*Validacion!P25,IF(C16=Validacion!O26,G16*H16*Validacion!P26,IF(C16=Validacion!O27,G16*H16*Validacion!P27,IF(C16=Validacion!O28,G16*H16*Validacion!P28,IF(C16=Validacion!O29,G16*H16*Validacion!P29,IF(C16=Validacion!O30,G16*H16*Validacion!P30,IF(C16=Validacion!O31,G16*H16*Validacion!P31,IF(C16=Validacion!O32,G16*H16*Validacion!P32,IF(C16=Validacion!O33,G16*H16*Validacion!P33,IF(C16=Validacion!O34,G16*H16*Validacion!P34,IF(C16=Validacion!O35,G16*H16*Validacion!P35,IF(C16=Validacion!O36,G16*H16*Validacion!P36,IF(C16=Validacion!O37,G16*H16*Validacion!P37)))))))))))))))))))))))))))))))))</f>
        <v>0</v>
      </c>
      <c r="K16" s="82">
        <f t="shared" si="0"/>
        <v>0</v>
      </c>
      <c r="L16" s="84">
        <f t="shared" si="3"/>
        <v>0</v>
      </c>
    </row>
    <row r="17" spans="1:12" x14ac:dyDescent="0.25">
      <c r="A17" s="102"/>
      <c r="B17" s="103"/>
      <c r="C17" s="104"/>
      <c r="D17" s="104"/>
      <c r="E17" s="104"/>
      <c r="F17" s="104"/>
      <c r="G17" s="83">
        <f t="shared" si="1"/>
        <v>0</v>
      </c>
      <c r="H17" s="104"/>
      <c r="I17" s="81" t="b">
        <f t="shared" si="2"/>
        <v>0</v>
      </c>
      <c r="J17" s="82" t="b">
        <f>IF(C17=Validacion!O5,G17*H17*Validacion!P5,IF(C17=Validacion!O6,G17*H17*Validacion!P6,IF(C17=Validacion!O7,G17*H17*Validacion!P7,IF(C17=Validacion!O8,G17*H17*Validacion!P8,IF(C17=Validacion!O9,G17*H17*Validacion!P9,IF(C17=Validacion!O10,G17*H17*Validacion!P10,IF(C17=Validacion!O11,G17*H17*Validacion!P11,IF(C17=Validacion!O12,G17*H17*Validacion!P12,IF(C17=Validacion!O13,G17*H17*Validacion!P13,IF(C17=Validacion!O14,G17*H17*Validacion!P14,IF(C17=Validacion!O15,G17*H17*Validacion!P15,IF(C17=Validacion!O16,G17*H17*Validacion!P16,IF(C17=Validacion!O17,G17*H17*Validacion!P17,IF(C17=Validacion!O18,G17*H17*Validacion!P18,IF(C17=Validacion!O19,G17*H17*Validacion!P19,IF(C17=Validacion!O20,G17*H17*Validacion!P20,IF(C17=Validacion!O21,G17*H17*Validacion!P21,IF(C17=Validacion!O22,G17*H17*Validacion!P22,IF(C17=Validacion!O23,G17*H17*Validacion!P23,IF(C17=Validacion!O24,G17*H17*Validacion!P24,IF(C17=Validacion!O25,G17*H17*Validacion!P25,IF(C17=Validacion!O26,G17*H17*Validacion!P26,IF(C17=Validacion!O27,G17*H17*Validacion!P27,IF(C17=Validacion!O28,G17*H17*Validacion!P28,IF(C17=Validacion!O29,G17*H17*Validacion!P29,IF(C17=Validacion!O30,G17*H17*Validacion!P30,IF(C17=Validacion!O31,G17*H17*Validacion!P31,IF(C17=Validacion!O32,G17*H17*Validacion!P32,IF(C17=Validacion!O33,G17*H17*Validacion!P33,IF(C17=Validacion!O34,G17*H17*Validacion!P34,IF(C17=Validacion!O35,G17*H17*Validacion!P35,IF(C17=Validacion!O36,G17*H17*Validacion!P36,IF(C17=Validacion!O37,G17*H17*Validacion!P37)))))))))))))))))))))))))))))))))</f>
        <v>0</v>
      </c>
      <c r="K17" s="82">
        <f t="shared" si="0"/>
        <v>0</v>
      </c>
      <c r="L17" s="84">
        <f t="shared" si="3"/>
        <v>0</v>
      </c>
    </row>
    <row r="18" spans="1:12" x14ac:dyDescent="0.25">
      <c r="A18" s="101"/>
      <c r="B18" s="101"/>
      <c r="C18" s="101"/>
      <c r="D18" s="101"/>
      <c r="E18" s="101"/>
      <c r="F18" s="101"/>
      <c r="G18" s="101"/>
      <c r="H18" s="101"/>
      <c r="I18" s="173" t="s">
        <v>25</v>
      </c>
      <c r="J18" s="173"/>
      <c r="K18" s="174"/>
      <c r="L18" s="77">
        <f>SUM(L5:L17)</f>
        <v>0</v>
      </c>
    </row>
    <row r="19" spans="1:12" x14ac:dyDescent="0.25">
      <c r="I19" s="105"/>
      <c r="J19" s="105"/>
      <c r="K19" s="105"/>
      <c r="L19" s="106"/>
    </row>
    <row r="20" spans="1:12" x14ac:dyDescent="0.25">
      <c r="A20" t="s">
        <v>166</v>
      </c>
      <c r="C20" s="62" t="s">
        <v>167</v>
      </c>
    </row>
    <row r="21" spans="1:12" ht="15" customHeight="1" x14ac:dyDescent="0.25">
      <c r="A21" s="178" t="s">
        <v>237</v>
      </c>
      <c r="B21" s="178"/>
      <c r="C21" s="178"/>
      <c r="D21" s="178"/>
      <c r="E21" s="178"/>
      <c r="F21" s="178"/>
      <c r="G21" s="178"/>
      <c r="H21" s="178"/>
    </row>
    <row r="22" spans="1:12" ht="15" customHeight="1" x14ac:dyDescent="0.25">
      <c r="A22" s="178" t="s">
        <v>228</v>
      </c>
      <c r="B22" s="132"/>
      <c r="C22" s="132"/>
      <c r="D22" s="132"/>
      <c r="E22" s="132"/>
      <c r="F22" s="132"/>
      <c r="G22" s="71"/>
      <c r="H22" s="71"/>
    </row>
    <row r="23" spans="1:12" x14ac:dyDescent="0.25">
      <c r="A23" s="12"/>
      <c r="B23" s="53"/>
      <c r="C23" s="53"/>
      <c r="D23" s="53"/>
      <c r="E23" s="53"/>
      <c r="F23" s="53"/>
      <c r="G23" s="53"/>
      <c r="H23" s="53"/>
      <c r="I23" s="53"/>
      <c r="J23" s="53"/>
    </row>
    <row r="24" spans="1:12" x14ac:dyDescent="0.25">
      <c r="A24" s="179" t="s">
        <v>9</v>
      </c>
      <c r="B24" s="180"/>
      <c r="C24" s="180"/>
      <c r="D24" s="180"/>
      <c r="E24" s="180"/>
      <c r="F24" s="180"/>
      <c r="G24" s="180"/>
      <c r="H24" s="180"/>
      <c r="I24" s="180"/>
      <c r="J24" s="54"/>
    </row>
    <row r="25" spans="1:12" x14ac:dyDescent="0.25">
      <c r="A25" s="181" t="s">
        <v>231</v>
      </c>
      <c r="B25" s="180"/>
      <c r="C25" s="180"/>
      <c r="D25" s="180"/>
      <c r="E25" s="180"/>
      <c r="F25" s="180"/>
      <c r="G25" s="180"/>
      <c r="H25" s="180"/>
      <c r="I25" s="180"/>
      <c r="J25" s="54"/>
    </row>
  </sheetData>
  <sheetProtection password="CD9E" sheet="1" objects="1" scenarios="1"/>
  <mergeCells count="14">
    <mergeCell ref="A21:H21"/>
    <mergeCell ref="A24:I24"/>
    <mergeCell ref="A25:I25"/>
    <mergeCell ref="A22:F22"/>
    <mergeCell ref="I4:I5"/>
    <mergeCell ref="J4:J5"/>
    <mergeCell ref="K4:K5"/>
    <mergeCell ref="L4:L5"/>
    <mergeCell ref="I18:K18"/>
    <mergeCell ref="A2:L2"/>
    <mergeCell ref="B4:B5"/>
    <mergeCell ref="C4:C5"/>
    <mergeCell ref="D4:D5"/>
    <mergeCell ref="E4:G4"/>
  </mergeCells>
  <hyperlinks>
    <hyperlink ref="C20" r:id="rId1"/>
  </hyperlinks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Validacion!$L$3:$L$36</xm:f>
          </x14:formula1>
          <xm:sqref>C6:C17</xm:sqref>
        </x14:dataValidation>
        <x14:dataValidation type="list" allowBlank="1" showInputMessage="1" showErrorMessage="1">
          <x14:formula1>
            <xm:f>Validacion!$I$3:$I$5</xm:f>
          </x14:formula1>
          <xm:sqref>D6:D17</xm:sqref>
        </x14:dataValidation>
        <x14:dataValidation type="list" allowBlank="1" showInputMessage="1" showErrorMessage="1">
          <x14:formula1>
            <xm:f>Validacion!$G$3:$G$43</xm:f>
          </x14:formula1>
          <xm:sqref>A6:A17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25"/>
  <sheetViews>
    <sheetView zoomScale="75" zoomScaleNormal="75" workbookViewId="0">
      <selection activeCell="H6" sqref="H6:H17"/>
    </sheetView>
  </sheetViews>
  <sheetFormatPr baseColWidth="10" defaultRowHeight="15.75" x14ac:dyDescent="0.25"/>
  <cols>
    <col min="1" max="1" width="14.625" customWidth="1"/>
    <col min="2" max="2" width="37.625" customWidth="1"/>
    <col min="3" max="3" width="18.5" customWidth="1"/>
    <col min="4" max="4" width="21" bestFit="1" customWidth="1"/>
    <col min="5" max="5" width="20.875" bestFit="1" customWidth="1"/>
    <col min="6" max="6" width="17.125" bestFit="1" customWidth="1"/>
    <col min="7" max="7" width="20" bestFit="1" customWidth="1"/>
    <col min="8" max="8" width="23.125" customWidth="1"/>
    <col min="9" max="9" width="11" customWidth="1"/>
    <col min="10" max="10" width="13.125" customWidth="1"/>
    <col min="11" max="11" width="11.5" customWidth="1"/>
    <col min="12" max="12" width="15.5" customWidth="1"/>
  </cols>
  <sheetData>
    <row r="1" spans="1:12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x14ac:dyDescent="0.25">
      <c r="A2" s="182" t="s">
        <v>240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4"/>
    </row>
    <row r="3" spans="1:12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ht="15" customHeight="1" x14ac:dyDescent="0.25">
      <c r="A4" s="107" t="s">
        <v>223</v>
      </c>
      <c r="B4" s="185" t="s">
        <v>23</v>
      </c>
      <c r="C4" s="185" t="s">
        <v>19</v>
      </c>
      <c r="D4" s="185" t="s">
        <v>115</v>
      </c>
      <c r="E4" s="187" t="s">
        <v>234</v>
      </c>
      <c r="F4" s="188"/>
      <c r="G4" s="189"/>
      <c r="H4" s="107" t="s">
        <v>221</v>
      </c>
      <c r="I4" s="185" t="s">
        <v>59</v>
      </c>
      <c r="J4" s="190" t="s">
        <v>60</v>
      </c>
      <c r="K4" s="190" t="s">
        <v>63</v>
      </c>
      <c r="L4" s="185" t="s">
        <v>29</v>
      </c>
    </row>
    <row r="5" spans="1:12" ht="15" customHeight="1" x14ac:dyDescent="0.25">
      <c r="A5" s="108" t="s">
        <v>222</v>
      </c>
      <c r="B5" s="186"/>
      <c r="C5" s="186"/>
      <c r="D5" s="186"/>
      <c r="E5" s="109" t="s">
        <v>229</v>
      </c>
      <c r="F5" s="109" t="s">
        <v>230</v>
      </c>
      <c r="G5" s="109" t="s">
        <v>226</v>
      </c>
      <c r="H5" s="108" t="s">
        <v>235</v>
      </c>
      <c r="I5" s="186"/>
      <c r="J5" s="186"/>
      <c r="K5" s="186"/>
      <c r="L5" s="186"/>
    </row>
    <row r="6" spans="1:12" x14ac:dyDescent="0.25">
      <c r="A6" s="102"/>
      <c r="B6" s="103"/>
      <c r="C6" s="104"/>
      <c r="D6" s="104"/>
      <c r="E6" s="104"/>
      <c r="F6" s="104"/>
      <c r="G6" s="83">
        <f>E6+F6</f>
        <v>0</v>
      </c>
      <c r="H6" s="104"/>
      <c r="I6" s="78" t="b">
        <f>IF(D6="Entre 100 km y 1999 km",G6*275,IF(D6="A partir de 2000 km",G6*360))</f>
        <v>0</v>
      </c>
      <c r="J6" s="85" t="b">
        <f>IF(C6=Validacion!O5,G6*(14*Validacion!Q5+46*Validacion!R5+(H6-60)*Validacion!S5),IF(C6=Validacion!O6,G6*(14*Validacion!Q6+46*Validacion!R6+(H6-60)*Validacion!S6),IF(C6=Validacion!O7,G6*(14*Validacion!Q7+46*Validacion!R7+(H6-60)*Validacion!S7),IF(C6=Validacion!O8,G6*(14*Validacion!Q8+46*Validacion!R8+(H6-60)*Validacion!S8),IF(C6=Validacion!O9,G6*(14*Validacion!Q9+46*Validacion!R9+(H6-60)*Validacion!S9),IF(C6=Validacion!O10,G6*(14*Validacion!Q10+46*Validacion!R10+(H6-60)*Validacion!S10),IF(C6=Validacion!O11,G6*(14*Validacion!Q11+46*Validacion!R11+(H6-60)*Validacion!S11),IF(C6=Validacion!O12,G6*(14*Validacion!Q12+46*Validacion!R12+(H6-60)*Validacion!S12),IF(C6=Validacion!O13,G6*(14*Validacion!Q13+46*Validacion!R13+(H6-60)*Validacion!S13),IF(C6=Validacion!O14,G6*(14*Validacion!Q14+46*Validacion!R14+(H6-60)*Validacion!S14),IF(C6=Validacion!O15,G6*(14*Validacion!Q15+46*Validacion!R15+(H6-60)*Validacion!S15),IF(C6=Validacion!O16,G6*(14*Validacion!Q16+46*Validacion!R16+(H6-60)*Validacion!S16),IF(C6=Validacion!O17,G6*(14*Validacion!Q17+46*Validacion!R17+(H6-60)*Validacion!S17),IF(C6=Validacion!O18,G6*(14*Validacion!Q18+46*Validacion!R18+(H6-60)*Validacion!S18),IF(C6=Validacion!O19,G6*(14*Validacion!Q19+46*Validacion!R19+(H6-60)*Validacion!S19),IF(C6=Validacion!O20,G6*(14*Validacion!Q20+46*Validacion!R20+(H6-60)*Validacion!S20),IF(C6=Validacion!O21,G6*(14*Validacion!Q21+46*Validacion!R21+(H6-60)*Validacion!S21),IF(C6=Validacion!O22,G6*(14*Validacion!Q22+46*Validacion!R22+(H6-60)*Validacion!S22),IF(C6=Validacion!O23,G6*(14*Validacion!Q23+46*Validacion!R23+(H6-60)*Validacion!S23),IF(C6=Validacion!O24,G6*(14*Validacion!Q24+46*Validacion!R24+(H6-60)*Validacion!S24),IF(C6=Validacion!O25,G6*(14*Validacion!Q25+46*Validacion!R25+(H6-60)*Validacion!S25),IF(C6=Validacion!O26,G6*(14*Validacion!Q26+46*Validacion!R26+(H6-60)*Validacion!S26),IF(C6=Validacion!O27,G6*(14*Validacion!Q27+46*Validacion!R27+(H6-60)*Validacion!S27),IF(C6=Validacion!O28,G6*(14*Validacion!Q28+46*Validacion!R28+(H6-60)*Validacion!S28),IF(C6=Validacion!O29,G6*(14*Validacion!Q29+46*Validacion!R29+(H6-60)*Validacion!S29),IF(C6=Validacion!O30,G6*(14*Validacion!Q30+46*Validacion!R30+(H6-60)*Validacion!S30),IF(C6=Validacion!O31,G6*(14*Validacion!Q31+46*Validacion!R31+(H6-60)*Validacion!S31),IF(C6=Validacion!O32,G6*(14*Validacion!Q32+46*Validacion!R32+(H6-60)*Validacion!S32),IF(C6=Validacion!O33,G6*(14*Validacion!Q33+46*Validacion!R33+(H6-60)*Validacion!S33),IF(C6=Validacion!O34,G6*(14*Validacion!Q34+46*Validacion!R34+(H6-60)*Validacion!S34),IF(C6=Validacion!O35,G6*(14*Validacion!Q35+46*Validacion!R35+(H6-60)*Validacion!S35),IF(C6=Validacion!O36,G6*(14*Validacion!Q36+46*Validacion!R36+(H6-60)*Validacion!S36),IF(C6=Validacion!O37,G6*(14*Validacion!Q37+46*Validacion!R37+(H6-60)*Validacion!S37))))))))))))))))))))))))))))))))))</f>
        <v>0</v>
      </c>
      <c r="K6" s="79">
        <f t="shared" ref="K6:K17" si="0">E6*150</f>
        <v>0</v>
      </c>
      <c r="L6" s="84">
        <f>I6+J6+K6</f>
        <v>0</v>
      </c>
    </row>
    <row r="7" spans="1:12" x14ac:dyDescent="0.25">
      <c r="A7" s="102"/>
      <c r="B7" s="103"/>
      <c r="C7" s="104"/>
      <c r="D7" s="104"/>
      <c r="E7" s="104"/>
      <c r="F7" s="104"/>
      <c r="G7" s="83">
        <f t="shared" ref="G7:G17" si="1">E7+F7</f>
        <v>0</v>
      </c>
      <c r="H7" s="104"/>
      <c r="I7" s="78" t="b">
        <f t="shared" ref="I7:I17" si="2">IF(D7="Entre 100 km y 1999 km",G7*275,IF(D7="A partir de 2000 km",G7*360))</f>
        <v>0</v>
      </c>
      <c r="J7" s="86" t="b">
        <f>IF(C7=Validacion!O5,G7*(14*Validacion!Q5+46*Validacion!R5+(H7-60)*Validacion!S5),IF(C7=Validacion!O6,G7*(14*Validacion!Q6+46*Validacion!R6+(H7-60)*Validacion!S6),IF(C7=Validacion!O7,G7*(14*Validacion!Q7+46*Validacion!R7+(H7-60)*Validacion!S7),IF(C7=Validacion!O8,G7*(14*Validacion!Q8+46*Validacion!R8+(H7-60)*Validacion!S8),IF(C7=Validacion!O9,G7*(14*Validacion!Q9+46*Validacion!R9+(H7-60)*Validacion!S9),IF(C7=Validacion!O10,G7*(14*Validacion!Q10+46*Validacion!R10+(H7-60)*Validacion!S10),IF(C7=Validacion!O11,G7*(14*Validacion!Q11+46*Validacion!R11+(H7-60)*Validacion!S11),IF(C7=Validacion!O12,G7*(14*Validacion!Q12+46*Validacion!R12+(H7-60)*Validacion!S12),IF(C7=Validacion!O13,G7*(14*Validacion!Q13+46*Validacion!R13+(H7-60)*Validacion!S13),IF(C7=Validacion!O14,G7*(14*Validacion!Q14+46*Validacion!R14+(H7-60)*Validacion!S14),IF(C7=Validacion!O15,G7*(14*Validacion!Q15+46*Validacion!R15+(H7-60)*Validacion!S15),IF(C7=Validacion!O16,G7*(14*Validacion!Q16+46*Validacion!R16+(H7-60)*Validacion!S16),IF(C7=Validacion!O17,G7*(14*Validacion!Q17+46*Validacion!R17+(H7-60)*Validacion!S17),IF(C7=Validacion!O18,G7*(14*Validacion!Q18+46*Validacion!R18+(H7-60)*Validacion!S18),IF(C7=Validacion!O19,G7*(14*Validacion!Q19+46*Validacion!R19+(H7-60)*Validacion!S19),IF(C7=Validacion!O20,G7*(14*Validacion!Q20+46*Validacion!R20+(H7-60)*Validacion!S20),IF(C7=Validacion!O21,G7*(14*Validacion!Q21+46*Validacion!R21+(H7-60)*Validacion!S21),IF(C7=Validacion!O22,G7*(14*Validacion!Q22+46*Validacion!R22+(H7-60)*Validacion!S22),IF(C7=Validacion!O23,G7*(14*Validacion!Q23+46*Validacion!R23+(H7-60)*Validacion!S23),IF(C7=Validacion!O24,G7*(14*Validacion!Q24+46*Validacion!R24+(H7-60)*Validacion!S24),IF(C7=Validacion!O25,G7*(14*Validacion!Q25+46*Validacion!R25+(H7-60)*Validacion!S25),IF(C7=Validacion!O26,G7*(14*Validacion!Q26+46*Validacion!R26+(H7-60)*Validacion!S26),IF(C7=Validacion!O27,G7*(14*Validacion!Q27+46*Validacion!R27+(H7-60)*Validacion!S27),IF(C7=Validacion!O28,G7*(14*Validacion!Q28+46*Validacion!R28+(H7-60)*Validacion!S28),IF(C7=Validacion!O29,G7*(14*Validacion!Q29+46*Validacion!R29+(H7-60)*Validacion!S29),IF(C7=Validacion!O30,G7*(14*Validacion!Q30+46*Validacion!R30+(H7-60)*Validacion!S30),IF(C7=Validacion!O31,G7*(14*Validacion!Q31+46*Validacion!R31+(H7-60)*Validacion!S31),IF(C7=Validacion!O32,G7*(14*Validacion!Q32+46*Validacion!R32+(H7-60)*Validacion!S32),IF(C7=Validacion!O33,G7*(14*Validacion!Q33+46*Validacion!R33+(H7-60)*Validacion!S33),IF(C7=Validacion!O34,G7*(14*Validacion!Q34+46*Validacion!R34+(H7-60)*Validacion!S34),IF(C7=Validacion!O35,G7*(14*Validacion!Q35+46*Validacion!R35+(H7-60)*Validacion!S35),IF(C7=Validacion!O36,G7*(14*Validacion!Q36+46*Validacion!R36+(H7-60)*Validacion!S36),IF(C7=Validacion!O37,G7*(14*Validacion!Q37+46*Validacion!R37+(H7-60)*Validacion!S37))))))))))))))))))))))))))))))))))</f>
        <v>0</v>
      </c>
      <c r="K7" s="79">
        <f t="shared" si="0"/>
        <v>0</v>
      </c>
      <c r="L7" s="84">
        <f t="shared" ref="L7:L17" si="3">I7+J7+K7</f>
        <v>0</v>
      </c>
    </row>
    <row r="8" spans="1:12" x14ac:dyDescent="0.25">
      <c r="A8" s="102"/>
      <c r="B8" s="103"/>
      <c r="C8" s="104"/>
      <c r="D8" s="104"/>
      <c r="E8" s="104"/>
      <c r="F8" s="104"/>
      <c r="G8" s="83">
        <f t="shared" si="1"/>
        <v>0</v>
      </c>
      <c r="H8" s="104"/>
      <c r="I8" s="78" t="b">
        <f t="shared" si="2"/>
        <v>0</v>
      </c>
      <c r="J8" s="86" t="b">
        <f>IF(C8=Validacion!O5,G8*(14*Validacion!Q5+46*Validacion!R5+(H8-60)*Validacion!S5),IF(C8=Validacion!O6,G8*(14*Validacion!Q6+46*Validacion!R6+(H8-60)*Validacion!S6),IF(C8=Validacion!O7,G8*(14*Validacion!Q7+46*Validacion!R7+(H8-60)*Validacion!S7),IF(C8=Validacion!O8,G8*(14*Validacion!Q8+46*Validacion!R8+(H8-60)*Validacion!S8),IF(C8=Validacion!O9,G8*(14*Validacion!Q9+46*Validacion!R9+(H8-60)*Validacion!S9),IF(C8=Validacion!O10,G8*(14*Validacion!Q10+46*Validacion!R10+(H8-60)*Validacion!S10),IF(C8=Validacion!O11,G8*(14*Validacion!Q11+46*Validacion!R11+(H8-60)*Validacion!S11),IF(C8=Validacion!O12,G8*(14*Validacion!Q12+46*Validacion!R12+(H8-60)*Validacion!S12),IF(C8=Validacion!O13,G8*(14*Validacion!Q13+46*Validacion!R13+(H8-60)*Validacion!S13),IF(C8=Validacion!O14,G8*(14*Validacion!Q14+46*Validacion!R14+(H8-60)*Validacion!S14),IF(C8=Validacion!O15,G8*(14*Validacion!Q15+46*Validacion!R15+(H8-60)*Validacion!S15),IF(C8=Validacion!O16,G8*(14*Validacion!Q16+46*Validacion!R16+(H8-60)*Validacion!S16),IF(C8=Validacion!O17,G8*(14*Validacion!Q17+46*Validacion!R17+(H8-60)*Validacion!S17),IF(C8=Validacion!O18,G8*(14*Validacion!Q18+46*Validacion!R18+(H8-60)*Validacion!S18),IF(C8=Validacion!O19,G8*(14*Validacion!Q19+46*Validacion!R19+(H8-60)*Validacion!S19),IF(C8=Validacion!O20,G8*(14*Validacion!Q20+46*Validacion!R20+(H8-60)*Validacion!S20),IF(C8=Validacion!O21,G8*(14*Validacion!Q21+46*Validacion!R21+(H8-60)*Validacion!S21),IF(C8=Validacion!O22,G8*(14*Validacion!Q22+46*Validacion!R22+(H8-60)*Validacion!S22),IF(C8=Validacion!O23,G8*(14*Validacion!Q23+46*Validacion!R23+(H8-60)*Validacion!S23),IF(C8=Validacion!O24,G8*(14*Validacion!Q24+46*Validacion!R24+(H8-60)*Validacion!S24),IF(C8=Validacion!O25,G8*(14*Validacion!Q25+46*Validacion!R25+(H8-60)*Validacion!S25),IF(C8=Validacion!O26,G8*(14*Validacion!Q26+46*Validacion!R26+(H8-60)*Validacion!S26),IF(C8=Validacion!O27,G8*(14*Validacion!Q27+46*Validacion!R27+(H8-60)*Validacion!S27),IF(C8=Validacion!O28,G8*(14*Validacion!Q28+46*Validacion!R28+(H8-60)*Validacion!S28),IF(C8=Validacion!O29,G8*(14*Validacion!Q29+46*Validacion!R29+(H8-60)*Validacion!S29),IF(C8=Validacion!O30,G8*(14*Validacion!Q30+46*Validacion!R30+(H8-60)*Validacion!S30),IF(C8=Validacion!O31,G8*(14*Validacion!Q31+46*Validacion!R31+(H8-60)*Validacion!S31),IF(C8=Validacion!O32,G8*(14*Validacion!Q32+46*Validacion!R32+(H8-60)*Validacion!S32),IF(C8=Validacion!O33,G8*(14*Validacion!Q33+46*Validacion!R33+(H8-60)*Validacion!S33),IF(C8=Validacion!O34,G8*(14*Validacion!Q34+46*Validacion!R34+(H8-60)*Validacion!S34),IF(C8=Validacion!O35,G8*(14*Validacion!Q35+46*Validacion!R35+(H8-60)*Validacion!S35),IF(C8=Validacion!O36,G8*(14*Validacion!Q36+46*Validacion!R36+(H8-60)*Validacion!S36),IF(C8=Validacion!O37,G8*(14*Validacion!Q37+46*Validacion!R37+(H8-60)*Validacion!S37))))))))))))))))))))))))))))))))))</f>
        <v>0</v>
      </c>
      <c r="K8" s="79">
        <f t="shared" si="0"/>
        <v>0</v>
      </c>
      <c r="L8" s="84">
        <f t="shared" si="3"/>
        <v>0</v>
      </c>
    </row>
    <row r="9" spans="1:12" x14ac:dyDescent="0.25">
      <c r="A9" s="102"/>
      <c r="B9" s="103"/>
      <c r="C9" s="104"/>
      <c r="D9" s="104"/>
      <c r="E9" s="104"/>
      <c r="F9" s="104"/>
      <c r="G9" s="83">
        <f t="shared" si="1"/>
        <v>0</v>
      </c>
      <c r="H9" s="104"/>
      <c r="I9" s="78" t="b">
        <f t="shared" si="2"/>
        <v>0</v>
      </c>
      <c r="J9" s="86" t="b">
        <f>IF(C9=Validacion!O5,G9*(14*Validacion!Q5+46*Validacion!R5+(H9-60)*Validacion!S5),IF(C9=Validacion!O6,G9*(14*Validacion!Q6+46*Validacion!R6+(H9-60)*Validacion!S6),IF(C9=Validacion!O7,G9*(14*Validacion!Q7+46*Validacion!R7+(H9-60)*Validacion!S7),IF(C9=Validacion!O8,G9*(14*Validacion!Q8+46*Validacion!R8+(H9-60)*Validacion!S8),IF(C9=Validacion!O9,G9*(14*Validacion!Q9+46*Validacion!R9+(H9-60)*Validacion!S9),IF(C9=Validacion!O10,G9*(14*Validacion!Q10+46*Validacion!R10+(H9-60)*Validacion!S10),IF(C9=Validacion!O11,G9*(14*Validacion!Q11+46*Validacion!R11+(H9-60)*Validacion!S11),IF(C9=Validacion!O12,G9*(14*Validacion!Q12+46*Validacion!R12+(H9-60)*Validacion!S12),IF(C9=Validacion!O13,G9*(14*Validacion!Q13+46*Validacion!R13+(H9-60)*Validacion!S13),IF(C9=Validacion!O14,G9*(14*Validacion!Q14+46*Validacion!R14+(H9-60)*Validacion!S14),IF(C9=Validacion!O15,G9*(14*Validacion!Q15+46*Validacion!R15+(H9-60)*Validacion!S15),IF(C9=Validacion!O16,G9*(14*Validacion!Q16+46*Validacion!R16+(H9-60)*Validacion!S16),IF(C9=Validacion!O17,G9*(14*Validacion!Q17+46*Validacion!R17+(H9-60)*Validacion!S17),IF(C9=Validacion!O18,G9*(14*Validacion!Q18+46*Validacion!R18+(H9-60)*Validacion!S18),IF(C9=Validacion!O19,G9*(14*Validacion!Q19+46*Validacion!R19+(H9-60)*Validacion!S19),IF(C9=Validacion!O20,G9*(14*Validacion!Q20+46*Validacion!R20+(H9-60)*Validacion!S20),IF(C9=Validacion!O21,G9*(14*Validacion!Q21+46*Validacion!R21+(H9-60)*Validacion!S21),IF(C9=Validacion!O22,G9*(14*Validacion!Q22+46*Validacion!R22+(H9-60)*Validacion!S22),IF(C9=Validacion!O23,G9*(14*Validacion!Q23+46*Validacion!R23+(H9-60)*Validacion!S23),IF(C9=Validacion!O24,G9*(14*Validacion!Q24+46*Validacion!R24+(H9-60)*Validacion!S24),IF(C9=Validacion!O25,G9*(14*Validacion!Q25+46*Validacion!R25+(H9-60)*Validacion!S25),IF(C9=Validacion!O26,G9*(14*Validacion!Q26+46*Validacion!R26+(H9-60)*Validacion!S26),IF(C9=Validacion!O27,G9*(14*Validacion!Q27+46*Validacion!R27+(H9-60)*Validacion!S27),IF(C9=Validacion!O28,G9*(14*Validacion!Q28+46*Validacion!R28+(H9-60)*Validacion!S28),IF(C9=Validacion!O29,G9*(14*Validacion!Q29+46*Validacion!R29+(H9-60)*Validacion!S29),IF(C9=Validacion!O30,G9*(14*Validacion!Q30+46*Validacion!R30+(H9-60)*Validacion!S30),IF(C9=Validacion!O31,G9*(14*Validacion!Q31+46*Validacion!R31+(H9-60)*Validacion!S31),IF(C9=Validacion!O32,G9*(14*Validacion!Q32+46*Validacion!R32+(H9-60)*Validacion!S32),IF(C9=Validacion!O33,G9*(14*Validacion!Q33+46*Validacion!R33+(H9-60)*Validacion!S33),IF(C9=Validacion!O34,G9*(14*Validacion!Q34+46*Validacion!R34+(H9-60)*Validacion!S34),IF(C9=Validacion!O35,G9*(14*Validacion!Q35+46*Validacion!R35+(H9-60)*Validacion!S35),IF(C9=Validacion!O36,G9*(14*Validacion!Q36+46*Validacion!R36+(H9-60)*Validacion!S36),IF(C9=Validacion!O37,G9*(14*Validacion!Q37+46*Validacion!R37+(H9-60)*Validacion!S37))))))))))))))))))))))))))))))))))</f>
        <v>0</v>
      </c>
      <c r="K9" s="79">
        <f t="shared" si="0"/>
        <v>0</v>
      </c>
      <c r="L9" s="84">
        <f t="shared" si="3"/>
        <v>0</v>
      </c>
    </row>
    <row r="10" spans="1:12" x14ac:dyDescent="0.25">
      <c r="A10" s="102"/>
      <c r="B10" s="103"/>
      <c r="C10" s="104"/>
      <c r="D10" s="104"/>
      <c r="E10" s="104"/>
      <c r="F10" s="104"/>
      <c r="G10" s="83">
        <f t="shared" si="1"/>
        <v>0</v>
      </c>
      <c r="H10" s="104"/>
      <c r="I10" s="78" t="b">
        <f t="shared" si="2"/>
        <v>0</v>
      </c>
      <c r="J10" s="86" t="b">
        <f>IF(C10=Validacion!O5,G10*(14*Validacion!Q5+46*Validacion!R5+(H10-60)*Validacion!S5),IF(C10=Validacion!O6,G10*(14*Validacion!Q6+46*Validacion!R6+(H10-60)*Validacion!S6),IF(C10=Validacion!O7,G10*(14*Validacion!Q7+46*Validacion!R7+(H10-60)*Validacion!S7),IF(C10=Validacion!O8,G10*(14*Validacion!Q8+46*Validacion!R8+(H10-60)*Validacion!S8),IF(C10=Validacion!O9,G10*(14*Validacion!Q9+46*Validacion!R9+(H10-60)*Validacion!S9),IF(C10=Validacion!O10,G10*(14*Validacion!Q10+46*Validacion!R10+(H10-60)*Validacion!S10),IF(C10=Validacion!O11,G10*(14*Validacion!Q11+46*Validacion!R11+(H10-60)*Validacion!S11),IF(C10=Validacion!O12,G10*(14*Validacion!Q12+46*Validacion!R12+(H10-60)*Validacion!S12),IF(C10=Validacion!O13,G10*(14*Validacion!Q13+46*Validacion!R13+(H10-60)*Validacion!S13),IF(C10=Validacion!O14,G10*(14*Validacion!Q14+46*Validacion!R14+(H10-60)*Validacion!S14),IF(C10=Validacion!O15,G10*(14*Validacion!Q15+46*Validacion!R15+(H10-60)*Validacion!S15),IF(C10=Validacion!O16,G10*(14*Validacion!Q16+46*Validacion!R16+(H10-60)*Validacion!S16),IF(C10=Validacion!O17,G10*(14*Validacion!Q17+46*Validacion!R17+(H10-60)*Validacion!S17),IF(C10=Validacion!O18,G10*(14*Validacion!Q18+46*Validacion!R18+(H10-60)*Validacion!S18),IF(C10=Validacion!O19,G10*(14*Validacion!Q19+46*Validacion!R19+(H10-60)*Validacion!S19),IF(C10=Validacion!O20,G10*(14*Validacion!Q20+46*Validacion!R20+(H10-60)*Validacion!S20),IF(C10=Validacion!O21,G10*(14*Validacion!Q21+46*Validacion!R21+(H10-60)*Validacion!S21),IF(C10=Validacion!O22,G10*(14*Validacion!Q22+46*Validacion!R22+(H10-60)*Validacion!S22),IF(C10=Validacion!O23,G10*(14*Validacion!Q23+46*Validacion!R23+(H10-60)*Validacion!S23),IF(C10=Validacion!O24,G10*(14*Validacion!Q24+46*Validacion!R24+(H10-60)*Validacion!S24),IF(C10=Validacion!O25,G10*(14*Validacion!Q25+46*Validacion!R25+(H10-60)*Validacion!S25),IF(C10=Validacion!O26,G10*(14*Validacion!Q26+46*Validacion!R26+(H10-60)*Validacion!S26),IF(C10=Validacion!O27,G10*(14*Validacion!Q27+46*Validacion!R27+(H10-60)*Validacion!S27),IF(C10=Validacion!O28,G10*(14*Validacion!Q28+46*Validacion!R28+(H10-60)*Validacion!S28),IF(C10=Validacion!O29,G10*(14*Validacion!Q29+46*Validacion!R29+(H10-60)*Validacion!S29),IF(C10=Validacion!O30,G10*(14*Validacion!Q30+46*Validacion!R30+(H10-60)*Validacion!S30),IF(C10=Validacion!O31,G10*(14*Validacion!Q31+46*Validacion!R31+(H10-60)*Validacion!S31),IF(C10=Validacion!O32,G10*(14*Validacion!Q32+46*Validacion!R32+(H10-60)*Validacion!S32),IF(C10=Validacion!O33,G10*(14*Validacion!Q33+46*Validacion!R33+(H10-60)*Validacion!S33),IF(C10=Validacion!O34,G10*(14*Validacion!Q34+46*Validacion!R34+(H10-60)*Validacion!S34),IF(C10=Validacion!O35,G10*(14*Validacion!Q35+46*Validacion!R35+(H10-60)*Validacion!S35),IF(C10=Validacion!O36,G10*(14*Validacion!Q36+46*Validacion!R36+(H10-60)*Validacion!S36),IF(C10=Validacion!O37,G10*(14*Validacion!Q37+46*Validacion!R37+(H10-60)*Validacion!S37))))))))))))))))))))))))))))))))))</f>
        <v>0</v>
      </c>
      <c r="K10" s="79">
        <f t="shared" si="0"/>
        <v>0</v>
      </c>
      <c r="L10" s="84">
        <f t="shared" si="3"/>
        <v>0</v>
      </c>
    </row>
    <row r="11" spans="1:12" x14ac:dyDescent="0.25">
      <c r="A11" s="102"/>
      <c r="B11" s="103"/>
      <c r="C11" s="104"/>
      <c r="D11" s="104"/>
      <c r="E11" s="104"/>
      <c r="F11" s="104"/>
      <c r="G11" s="83">
        <f t="shared" si="1"/>
        <v>0</v>
      </c>
      <c r="H11" s="104"/>
      <c r="I11" s="78" t="b">
        <f t="shared" si="2"/>
        <v>0</v>
      </c>
      <c r="J11" s="86" t="b">
        <f>IF(C11=Validacion!O5,G11*(14*Validacion!Q5+46*Validacion!R5+(H11-60)*Validacion!S5),IF(C11=Validacion!O6,G11*(14*Validacion!Q6+46*Validacion!R6+(H11-60)*Validacion!S6),IF(C11=Validacion!O7,G11*(14*Validacion!Q7+46*Validacion!R7+(H11-60)*Validacion!S7),IF(C11=Validacion!O8,G11*(14*Validacion!Q8+46*Validacion!R8+(H11-60)*Validacion!S8),IF(C11=Validacion!O9,G11*(14*Validacion!Q9+46*Validacion!R9+(H11-60)*Validacion!S9),IF(C11=Validacion!O10,G11*(14*Validacion!Q10+46*Validacion!R10+(H11-60)*Validacion!S10),IF(C11=Validacion!O11,G11*(14*Validacion!Q11+46*Validacion!R11+(H11-60)*Validacion!S11),IF(C11=Validacion!O12,G11*(14*Validacion!Q12+46*Validacion!R12+(H11-60)*Validacion!S12),IF(C11=Validacion!O13,G11*(14*Validacion!Q13+46*Validacion!R13+(H11-60)*Validacion!S13),IF(C11=Validacion!O14,G11*(14*Validacion!Q14+46*Validacion!R14+(H11-60)*Validacion!S14),IF(C11=Validacion!O15,G11*(14*Validacion!Q15+46*Validacion!R15+(H11-60)*Validacion!S15),IF(C11=Validacion!O16,G11*(14*Validacion!Q16+46*Validacion!R16+(H11-60)*Validacion!S16),IF(C11=Validacion!O17,G11*(14*Validacion!Q17+46*Validacion!R17+(H11-60)*Validacion!S17),IF(C11=Validacion!O18,G11*(14*Validacion!Q18+46*Validacion!R18+(H11-60)*Validacion!S18),IF(C11=Validacion!O19,G11*(14*Validacion!Q19+46*Validacion!R19+(H11-60)*Validacion!S19),IF(C11=Validacion!O20,G11*(14*Validacion!Q20+46*Validacion!R20+(H11-60)*Validacion!S20),IF(C11=Validacion!O21,G11*(14*Validacion!Q21+46*Validacion!R21+(H11-60)*Validacion!S21),IF(C11=Validacion!O22,G11*(14*Validacion!Q22+46*Validacion!R22+(H11-60)*Validacion!S22),IF(C11=Validacion!O23,G11*(14*Validacion!Q23+46*Validacion!R23+(H11-60)*Validacion!S23),IF(C11=Validacion!O24,G11*(14*Validacion!Q24+46*Validacion!R24+(H11-60)*Validacion!S24),IF(C11=Validacion!O25,G11*(14*Validacion!Q25+46*Validacion!R25+(H11-60)*Validacion!S25),IF(C11=Validacion!O26,G11*(14*Validacion!Q26+46*Validacion!R26+(H11-60)*Validacion!S26),IF(C11=Validacion!O27,G11*(14*Validacion!Q27+46*Validacion!R27+(H11-60)*Validacion!S27),IF(C11=Validacion!O28,G11*(14*Validacion!Q28+46*Validacion!R28+(H11-60)*Validacion!S28),IF(C11=Validacion!O29,G11*(14*Validacion!Q29+46*Validacion!R29+(H11-60)*Validacion!S29),IF(C11=Validacion!O30,G11*(14*Validacion!Q30+46*Validacion!R30+(H11-60)*Validacion!S30),IF(C11=Validacion!O31,G11*(14*Validacion!Q31+46*Validacion!R31+(H11-60)*Validacion!S31),IF(C11=Validacion!O32,G11*(14*Validacion!Q32+46*Validacion!R32+(H11-60)*Validacion!S32),IF(C11=Validacion!O33,G11*(14*Validacion!Q33+46*Validacion!R33+(H11-60)*Validacion!S33),IF(C11=Validacion!O34,G11*(14*Validacion!Q34+46*Validacion!R34+(H11-60)*Validacion!S34),IF(C11=Validacion!O35,G11*(14*Validacion!Q35+46*Validacion!R35+(H11-60)*Validacion!S35),IF(C11=Validacion!O36,G11*(14*Validacion!Q36+46*Validacion!R36+(H11-60)*Validacion!S36),IF(C11=Validacion!O37,G11*(14*Validacion!Q37+46*Validacion!R37+(H11-60)*Validacion!S37))))))))))))))))))))))))))))))))))</f>
        <v>0</v>
      </c>
      <c r="K11" s="79">
        <f t="shared" si="0"/>
        <v>0</v>
      </c>
      <c r="L11" s="84">
        <f t="shared" si="3"/>
        <v>0</v>
      </c>
    </row>
    <row r="12" spans="1:12" x14ac:dyDescent="0.25">
      <c r="A12" s="102"/>
      <c r="B12" s="103"/>
      <c r="C12" s="104"/>
      <c r="D12" s="104"/>
      <c r="E12" s="104"/>
      <c r="F12" s="104"/>
      <c r="G12" s="83">
        <f t="shared" si="1"/>
        <v>0</v>
      </c>
      <c r="H12" s="104"/>
      <c r="I12" s="78" t="b">
        <f t="shared" si="2"/>
        <v>0</v>
      </c>
      <c r="J12" s="86" t="b">
        <f>IF(C12=Validacion!O5,G12*(14*Validacion!Q5+46*Validacion!R5+(H12-60)*Validacion!S5),IF(C12=Validacion!O6,G12*(14*Validacion!Q6+46*Validacion!R6+(H12-60)*Validacion!S6),IF(C12=Validacion!O7,G12*(14*Validacion!Q7+46*Validacion!R7+(H12-60)*Validacion!S7),IF(C12=Validacion!O8,G12*(14*Validacion!Q8+46*Validacion!R8+(H12-60)*Validacion!S8),IF(C12=Validacion!O9,G12*(14*Validacion!Q9+46*Validacion!R9+(H12-60)*Validacion!S9),IF(C12=Validacion!O10,G12*(14*Validacion!Q10+46*Validacion!R10+(H12-60)*Validacion!S10),IF(C12=Validacion!O11,G12*(14*Validacion!Q11+46*Validacion!R11+(H12-60)*Validacion!S11),IF(C12=Validacion!O12,G12*(14*Validacion!Q12+46*Validacion!R12+(H12-60)*Validacion!S12),IF(C12=Validacion!O13,G12*(14*Validacion!Q13+46*Validacion!R13+(H12-60)*Validacion!S13),IF(C12=Validacion!O14,G12*(14*Validacion!Q14+46*Validacion!R14+(H12-60)*Validacion!S14),IF(C12=Validacion!O15,G12*(14*Validacion!Q15+46*Validacion!R15+(H12-60)*Validacion!S15),IF(C12=Validacion!O16,G12*(14*Validacion!Q16+46*Validacion!R16+(H12-60)*Validacion!S16),IF(C12=Validacion!O17,G12*(14*Validacion!Q17+46*Validacion!R17+(H12-60)*Validacion!S17),IF(C12=Validacion!O18,G12*(14*Validacion!Q18+46*Validacion!R18+(H12-60)*Validacion!S18),IF(C12=Validacion!O19,G12*(14*Validacion!Q19+46*Validacion!R19+(H12-60)*Validacion!S19),IF(C12=Validacion!O20,G12*(14*Validacion!Q20+46*Validacion!R20+(H12-60)*Validacion!S20),IF(C12=Validacion!O21,G12*(14*Validacion!Q21+46*Validacion!R21+(H12-60)*Validacion!S21),IF(C12=Validacion!O22,G12*(14*Validacion!Q22+46*Validacion!R22+(H12-60)*Validacion!S22),IF(C12=Validacion!O23,G12*(14*Validacion!Q23+46*Validacion!R23+(H12-60)*Validacion!S23),IF(C12=Validacion!O24,G12*(14*Validacion!Q24+46*Validacion!R24+(H12-60)*Validacion!S24),IF(C12=Validacion!O25,G12*(14*Validacion!Q25+46*Validacion!R25+(H12-60)*Validacion!S25),IF(C12=Validacion!O26,G12*(14*Validacion!Q26+46*Validacion!R26+(H12-60)*Validacion!S26),IF(C12=Validacion!O27,G12*(14*Validacion!Q27+46*Validacion!R27+(H12-60)*Validacion!S27),IF(C12=Validacion!O28,G12*(14*Validacion!Q28+46*Validacion!R28+(H12-60)*Validacion!S28),IF(C12=Validacion!O29,G12*(14*Validacion!Q29+46*Validacion!R29+(H12-60)*Validacion!S29),IF(C12=Validacion!O30,G12*(14*Validacion!Q30+46*Validacion!R30+(H12-60)*Validacion!S30),IF(C12=Validacion!O31,G12*(14*Validacion!Q31+46*Validacion!R31+(H12-60)*Validacion!S31),IF(C12=Validacion!O32,G12*(14*Validacion!Q32+46*Validacion!R32+(H12-60)*Validacion!S32),IF(C12=Validacion!O33,G12*(14*Validacion!Q33+46*Validacion!R33+(H12-60)*Validacion!S33),IF(C12=Validacion!O34,G12*(14*Validacion!Q34+46*Validacion!R34+(H12-60)*Validacion!S34),IF(C12=Validacion!O35,G12*(14*Validacion!Q35+46*Validacion!R35+(H12-60)*Validacion!S35),IF(C12=Validacion!O36,G12*(14*Validacion!Q36+46*Validacion!R36+(H12-60)*Validacion!S36),IF(C12=Validacion!O37,G12*(14*Validacion!Q37+46*Validacion!R37+(H12-60)*Validacion!S37))))))))))))))))))))))))))))))))))</f>
        <v>0</v>
      </c>
      <c r="K12" s="79">
        <f t="shared" si="0"/>
        <v>0</v>
      </c>
      <c r="L12" s="84">
        <f t="shared" si="3"/>
        <v>0</v>
      </c>
    </row>
    <row r="13" spans="1:12" x14ac:dyDescent="0.25">
      <c r="A13" s="102"/>
      <c r="B13" s="103"/>
      <c r="C13" s="104"/>
      <c r="D13" s="104"/>
      <c r="E13" s="104"/>
      <c r="F13" s="104"/>
      <c r="G13" s="83">
        <f t="shared" si="1"/>
        <v>0</v>
      </c>
      <c r="H13" s="104"/>
      <c r="I13" s="78" t="b">
        <f t="shared" si="2"/>
        <v>0</v>
      </c>
      <c r="J13" s="86" t="b">
        <f>IF(C13=Validacion!O5,G13*(14*Validacion!Q5+46*Validacion!R5+(H13-60)*Validacion!S5),IF(C13=Validacion!O6,G13*(14*Validacion!Q6+46*Validacion!R6+(H13-60)*Validacion!S6),IF(C13=Validacion!O7,G13*(14*Validacion!Q7+46*Validacion!R7+(H13-60)*Validacion!S7),IF(C13=Validacion!O8,G13*(14*Validacion!Q8+46*Validacion!R8+(H13-60)*Validacion!S8),IF(C13=Validacion!O9,G13*(14*Validacion!Q9+46*Validacion!R9+(H13-60)*Validacion!S9),IF(C13=Validacion!O10,G13*(14*Validacion!Q10+46*Validacion!R10+(H13-60)*Validacion!S10),IF(C13=Validacion!O11,G13*(14*Validacion!Q11+46*Validacion!R11+(H13-60)*Validacion!S11),IF(C13=Validacion!O12,G13*(14*Validacion!Q12+46*Validacion!R12+(H13-60)*Validacion!S12),IF(C13=Validacion!O13,G13*(14*Validacion!Q13+46*Validacion!R13+(H13-60)*Validacion!S13),IF(C13=Validacion!O14,G13*(14*Validacion!Q14+46*Validacion!R14+(H13-60)*Validacion!S14),IF(C13=Validacion!O15,G13*(14*Validacion!Q15+46*Validacion!R15+(H13-60)*Validacion!S15),IF(C13=Validacion!O16,G13*(14*Validacion!Q16+46*Validacion!R16+(H13-60)*Validacion!S16),IF(C13=Validacion!O17,G13*(14*Validacion!Q17+46*Validacion!R17+(H13-60)*Validacion!S17),IF(C13=Validacion!O18,G13*(14*Validacion!Q18+46*Validacion!R18+(H13-60)*Validacion!S18),IF(C13=Validacion!O19,G13*(14*Validacion!Q19+46*Validacion!R19+(H13-60)*Validacion!S19),IF(C13=Validacion!O20,G13*(14*Validacion!Q20+46*Validacion!R20+(H13-60)*Validacion!S20),IF(C13=Validacion!O21,G13*(14*Validacion!Q21+46*Validacion!R21+(H13-60)*Validacion!S21),IF(C13=Validacion!O22,G13*(14*Validacion!Q22+46*Validacion!R22+(H13-60)*Validacion!S22),IF(C13=Validacion!O23,G13*(14*Validacion!Q23+46*Validacion!R23+(H13-60)*Validacion!S23),IF(C13=Validacion!O24,G13*(14*Validacion!Q24+46*Validacion!R24+(H13-60)*Validacion!S24),IF(C13=Validacion!O25,G13*(14*Validacion!Q25+46*Validacion!R25+(H13-60)*Validacion!S25),IF(C13=Validacion!O26,G13*(14*Validacion!Q26+46*Validacion!R26+(H13-60)*Validacion!S26),IF(C13=Validacion!O27,G13*(14*Validacion!Q27+46*Validacion!R27+(H13-60)*Validacion!S27),IF(C13=Validacion!O28,G13*(14*Validacion!Q28+46*Validacion!R28+(H13-60)*Validacion!S28),IF(C13=Validacion!O29,G13*(14*Validacion!Q29+46*Validacion!R29+(H13-60)*Validacion!S29),IF(C13=Validacion!O30,G13*(14*Validacion!Q30+46*Validacion!R30+(H13-60)*Validacion!S30),IF(C13=Validacion!O31,G13*(14*Validacion!Q31+46*Validacion!R31+(H13-60)*Validacion!S31),IF(C13=Validacion!O32,G13*(14*Validacion!Q32+46*Validacion!R32+(H13-60)*Validacion!S32),IF(C13=Validacion!O33,G13*(14*Validacion!Q33+46*Validacion!R33+(H13-60)*Validacion!S33),IF(C13=Validacion!O34,G13*(14*Validacion!Q34+46*Validacion!R34+(H13-60)*Validacion!S34),IF(C13=Validacion!O35,G13*(14*Validacion!Q35+46*Validacion!R35+(H13-60)*Validacion!S35),IF(C13=Validacion!O36,G13*(14*Validacion!Q36+46*Validacion!R36+(H13-60)*Validacion!S36),IF(C13=Validacion!O37,G13*(14*Validacion!Q37+46*Validacion!R37+(H13-60)*Validacion!S37))))))))))))))))))))))))))))))))))</f>
        <v>0</v>
      </c>
      <c r="K13" s="79">
        <f t="shared" si="0"/>
        <v>0</v>
      </c>
      <c r="L13" s="84">
        <f t="shared" si="3"/>
        <v>0</v>
      </c>
    </row>
    <row r="14" spans="1:12" x14ac:dyDescent="0.25">
      <c r="A14" s="102"/>
      <c r="B14" s="103"/>
      <c r="C14" s="104"/>
      <c r="D14" s="104"/>
      <c r="E14" s="104"/>
      <c r="F14" s="104"/>
      <c r="G14" s="83">
        <f t="shared" si="1"/>
        <v>0</v>
      </c>
      <c r="H14" s="104"/>
      <c r="I14" s="78" t="b">
        <f t="shared" si="2"/>
        <v>0</v>
      </c>
      <c r="J14" s="86" t="b">
        <f>IF(C14=Validacion!O5,G14*(14*Validacion!Q5+46*Validacion!R5+(H14-60)*Validacion!S5),IF(C14=Validacion!O6,G14*(14*Validacion!Q6+46*Validacion!R6+(H14-60)*Validacion!S6),IF(C14=Validacion!O7,G14*(14*Validacion!Q7+46*Validacion!R7+(H14-60)*Validacion!S7),IF(C14=Validacion!O8,G14*(14*Validacion!Q8+46*Validacion!R8+(H14-60)*Validacion!S8),IF(C14=Validacion!O9,G14*(14*Validacion!Q9+46*Validacion!R9+(H14-60)*Validacion!S9),IF(C14=Validacion!O10,G14*(14*Validacion!Q10+46*Validacion!R10+(H14-60)*Validacion!S10),IF(C14=Validacion!O11,G14*(14*Validacion!Q11+46*Validacion!R11+(H14-60)*Validacion!S11),IF(C14=Validacion!O12,G14*(14*Validacion!Q12+46*Validacion!R12+(H14-60)*Validacion!S12),IF(C14=Validacion!O13,G14*(14*Validacion!Q13+46*Validacion!R13+(H14-60)*Validacion!S13),IF(C14=Validacion!O14,G14*(14*Validacion!Q14+46*Validacion!R14+(H14-60)*Validacion!S14),IF(C14=Validacion!O15,G14*(14*Validacion!Q15+46*Validacion!R15+(H14-60)*Validacion!S15),IF(C14=Validacion!O16,G14*(14*Validacion!Q16+46*Validacion!R16+(H14-60)*Validacion!S16),IF(C14=Validacion!O17,G14*(14*Validacion!Q17+46*Validacion!R17+(H14-60)*Validacion!S17),IF(C14=Validacion!O18,G14*(14*Validacion!Q18+46*Validacion!R18+(H14-60)*Validacion!S18),IF(C14=Validacion!O19,G14*(14*Validacion!Q19+46*Validacion!R19+(H14-60)*Validacion!S19),IF(C14=Validacion!O20,G14*(14*Validacion!Q20+46*Validacion!R20+(H14-60)*Validacion!S20),IF(C14=Validacion!O21,G14*(14*Validacion!Q21+46*Validacion!R21+(H14-60)*Validacion!S21),IF(C14=Validacion!O22,G14*(14*Validacion!Q22+46*Validacion!R22+(H14-60)*Validacion!S22),IF(C14=Validacion!O23,G14*(14*Validacion!Q23+46*Validacion!R23+(H14-60)*Validacion!S23),IF(C14=Validacion!O24,G14*(14*Validacion!Q24+46*Validacion!R24+(H14-60)*Validacion!S24),IF(C14=Validacion!O25,G14*(14*Validacion!Q25+46*Validacion!R25+(H14-60)*Validacion!S25),IF(C14=Validacion!O26,G14*(14*Validacion!Q26+46*Validacion!R26+(H14-60)*Validacion!S26),IF(C14=Validacion!O27,G14*(14*Validacion!Q27+46*Validacion!R27+(H14-60)*Validacion!S27),IF(C14=Validacion!O28,G14*(14*Validacion!Q28+46*Validacion!R28+(H14-60)*Validacion!S28),IF(C14=Validacion!O29,G14*(14*Validacion!Q29+46*Validacion!R29+(H14-60)*Validacion!S29),IF(C14=Validacion!O30,G14*(14*Validacion!Q30+46*Validacion!R30+(H14-60)*Validacion!S30),IF(C14=Validacion!O31,G14*(14*Validacion!Q31+46*Validacion!R31+(H14-60)*Validacion!S31),IF(C14=Validacion!O32,G14*(14*Validacion!Q32+46*Validacion!R32+(H14-60)*Validacion!S32),IF(C14=Validacion!O33,G14*(14*Validacion!Q33+46*Validacion!R33+(H14-60)*Validacion!S33),IF(C14=Validacion!O34,G14*(14*Validacion!Q34+46*Validacion!R34+(H14-60)*Validacion!S34),IF(C14=Validacion!O35,G14*(14*Validacion!Q35+46*Validacion!R35+(H14-60)*Validacion!S35),IF(C14=Validacion!O36,G14*(14*Validacion!Q36+46*Validacion!R36+(H14-60)*Validacion!S36),IF(C14=Validacion!O37,G14*(14*Validacion!Q37+46*Validacion!R37+(H14-60)*Validacion!S37))))))))))))))))))))))))))))))))))</f>
        <v>0</v>
      </c>
      <c r="K14" s="79">
        <f t="shared" si="0"/>
        <v>0</v>
      </c>
      <c r="L14" s="84">
        <f t="shared" si="3"/>
        <v>0</v>
      </c>
    </row>
    <row r="15" spans="1:12" x14ac:dyDescent="0.25">
      <c r="A15" s="102"/>
      <c r="B15" s="103"/>
      <c r="C15" s="104"/>
      <c r="D15" s="104"/>
      <c r="E15" s="104"/>
      <c r="F15" s="104"/>
      <c r="G15" s="83">
        <f t="shared" si="1"/>
        <v>0</v>
      </c>
      <c r="H15" s="104"/>
      <c r="I15" s="78" t="b">
        <f t="shared" si="2"/>
        <v>0</v>
      </c>
      <c r="J15" s="86" t="b">
        <f>IF(C15=Validacion!O5,G15*(14*Validacion!Q5+46*Validacion!R5+(H15-60)*Validacion!S5),IF(C15=Validacion!O6,G15*(14*Validacion!Q6+46*Validacion!R6+(H15-60)*Validacion!S6),IF(C15=Validacion!O7,G15*(14*Validacion!Q7+46*Validacion!R7+(H15-60)*Validacion!S7),IF(C15=Validacion!O8,G15*(14*Validacion!Q8+46*Validacion!R8+(H15-60)*Validacion!S8),IF(C15=Validacion!O9,G15*(14*Validacion!Q9+46*Validacion!R9+(H15-60)*Validacion!S9),IF(C15=Validacion!O10,G15*(14*Validacion!Q10+46*Validacion!R10+(H15-60)*Validacion!S10),IF(C15=Validacion!O11,G15*(14*Validacion!Q11+46*Validacion!R11+(H15-60)*Validacion!S11),IF(C15=Validacion!O12,G15*(14*Validacion!Q12+46*Validacion!R12+(H15-60)*Validacion!S12),IF(C15=Validacion!O13,G15*(14*Validacion!Q13+46*Validacion!R13+(H15-60)*Validacion!S13),IF(C15=Validacion!O14,G15*(14*Validacion!Q14+46*Validacion!R14+(H15-60)*Validacion!S14),IF(C15=Validacion!O15,G15*(14*Validacion!Q15+46*Validacion!R15+(H15-60)*Validacion!S15),IF(C15=Validacion!O16,G15*(14*Validacion!Q16+46*Validacion!R16+(H15-60)*Validacion!S16),IF(C15=Validacion!O17,G15*(14*Validacion!Q17+46*Validacion!R17+(H15-60)*Validacion!S17),IF(C15=Validacion!O18,G15*(14*Validacion!Q18+46*Validacion!R18+(H15-60)*Validacion!S18),IF(C15=Validacion!O19,G15*(14*Validacion!Q19+46*Validacion!R19+(H15-60)*Validacion!S19),IF(C15=Validacion!O20,G15*(14*Validacion!Q20+46*Validacion!R20+(H15-60)*Validacion!S20),IF(C15=Validacion!O21,G15*(14*Validacion!Q21+46*Validacion!R21+(H15-60)*Validacion!S21),IF(C15=Validacion!O22,G15*(14*Validacion!Q22+46*Validacion!R22+(H15-60)*Validacion!S22),IF(C15=Validacion!O23,G15*(14*Validacion!Q23+46*Validacion!R23+(H15-60)*Validacion!S23),IF(C15=Validacion!O24,G15*(14*Validacion!Q24+46*Validacion!R24+(H15-60)*Validacion!S24),IF(C15=Validacion!O25,G15*(14*Validacion!Q25+46*Validacion!R25+(H15-60)*Validacion!S25),IF(C15=Validacion!O26,G15*(14*Validacion!Q26+46*Validacion!R26+(H15-60)*Validacion!S26),IF(C15=Validacion!O27,G15*(14*Validacion!Q27+46*Validacion!R27+(H15-60)*Validacion!S27),IF(C15=Validacion!O28,G15*(14*Validacion!Q28+46*Validacion!R28+(H15-60)*Validacion!S28),IF(C15=Validacion!O29,G15*(14*Validacion!Q29+46*Validacion!R29+(H15-60)*Validacion!S29),IF(C15=Validacion!O30,G15*(14*Validacion!Q30+46*Validacion!R30+(H15-60)*Validacion!S30),IF(C15=Validacion!O31,G15*(14*Validacion!Q31+46*Validacion!R31+(H15-60)*Validacion!S31),IF(C15=Validacion!O32,G15*(14*Validacion!Q32+46*Validacion!R32+(H15-60)*Validacion!S32),IF(C15=Validacion!O33,G15*(14*Validacion!Q33+46*Validacion!R33+(H15-60)*Validacion!S33),IF(C15=Validacion!O34,G15*(14*Validacion!Q34+46*Validacion!R34+(H15-60)*Validacion!S34),IF(C15=Validacion!O35,G15*(14*Validacion!Q35+46*Validacion!R35+(H15-60)*Validacion!S35),IF(C15=Validacion!O36,G15*(14*Validacion!Q36+46*Validacion!R36+(H15-60)*Validacion!S36),IF(C15=Validacion!O37,G15*(14*Validacion!Q37+46*Validacion!R37+(H15-60)*Validacion!S37))))))))))))))))))))))))))))))))))</f>
        <v>0</v>
      </c>
      <c r="K15" s="79">
        <f t="shared" si="0"/>
        <v>0</v>
      </c>
      <c r="L15" s="84">
        <f t="shared" si="3"/>
        <v>0</v>
      </c>
    </row>
    <row r="16" spans="1:12" x14ac:dyDescent="0.25">
      <c r="A16" s="102"/>
      <c r="B16" s="103"/>
      <c r="C16" s="104"/>
      <c r="D16" s="104"/>
      <c r="E16" s="104"/>
      <c r="F16" s="104"/>
      <c r="G16" s="83">
        <f t="shared" si="1"/>
        <v>0</v>
      </c>
      <c r="H16" s="104"/>
      <c r="I16" s="81" t="b">
        <f t="shared" si="2"/>
        <v>0</v>
      </c>
      <c r="J16" s="86" t="b">
        <f>IF(C16=Validacion!O5,G16*(14*Validacion!Q5+46*Validacion!R5+(H16-60)*Validacion!S5),IF(C16=Validacion!O6,G16*(14*Validacion!Q6+46*Validacion!R6+(H16-60)*Validacion!S6),IF(C16=Validacion!O7,G16*(14*Validacion!Q7+46*Validacion!R7+(H16-60)*Validacion!S7),IF(C16=Validacion!O8,G16*(14*Validacion!Q8+46*Validacion!R8+(H16-60)*Validacion!S8),IF(C16=Validacion!O9,G16*(14*Validacion!Q9+46*Validacion!R9+(H16-60)*Validacion!S9),IF(C16=Validacion!O10,G16*(14*Validacion!Q10+46*Validacion!R10+(H16-60)*Validacion!S10),IF(C16=Validacion!O11,G16*(14*Validacion!Q11+46*Validacion!R11+(H16-60)*Validacion!S11),IF(C16=Validacion!O12,G16*(14*Validacion!Q12+46*Validacion!R12+(H16-60)*Validacion!S12),IF(C16=Validacion!O13,G16*(14*Validacion!Q13+46*Validacion!R13+(H16-60)*Validacion!S13),IF(C16=Validacion!O14,G16*(14*Validacion!Q14+46*Validacion!R14+(H16-60)*Validacion!S14),IF(C16=Validacion!O15,G16*(14*Validacion!Q15+46*Validacion!R15+(H16-60)*Validacion!S15),IF(C16=Validacion!O16,G16*(14*Validacion!Q16+46*Validacion!R16+(H16-60)*Validacion!S16),IF(C16=Validacion!O17,G16*(14*Validacion!Q17+46*Validacion!R17+(H16-60)*Validacion!S17),IF(C16=Validacion!O18,G16*(14*Validacion!Q18+46*Validacion!R18+(H16-60)*Validacion!S18),IF(C16=Validacion!O19,G16*(14*Validacion!Q19+46*Validacion!R19+(H16-60)*Validacion!S19),IF(C16=Validacion!O20,G16*(14*Validacion!Q20+46*Validacion!R20+(H16-60)*Validacion!S20),IF(C16=Validacion!O21,G16*(14*Validacion!Q21+46*Validacion!R21+(H16-60)*Validacion!S21),IF(C16=Validacion!O22,G16*(14*Validacion!Q22+46*Validacion!R22+(H16-60)*Validacion!S22),IF(C16=Validacion!O23,G16*(14*Validacion!Q23+46*Validacion!R23+(H16-60)*Validacion!S23),IF(C16=Validacion!O24,G16*(14*Validacion!Q24+46*Validacion!R24+(H16-60)*Validacion!S24),IF(C16=Validacion!O25,G16*(14*Validacion!Q25+46*Validacion!R25+(H16-60)*Validacion!S25),IF(C16=Validacion!O26,G16*(14*Validacion!Q26+46*Validacion!R26+(H16-60)*Validacion!S26),IF(C16=Validacion!O27,G16*(14*Validacion!Q27+46*Validacion!R27+(H16-60)*Validacion!S27),IF(C16=Validacion!O28,G16*(14*Validacion!Q28+46*Validacion!R28+(H16-60)*Validacion!S28),IF(C16=Validacion!O29,G16*(14*Validacion!Q29+46*Validacion!R29+(H16-60)*Validacion!S29),IF(C16=Validacion!O30,G16*(14*Validacion!Q30+46*Validacion!R30+(H16-60)*Validacion!S30),IF(C16=Validacion!O31,G16*(14*Validacion!Q31+46*Validacion!R31+(H16-60)*Validacion!S31),IF(C16=Validacion!O32,G16*(14*Validacion!Q32+46*Validacion!R32+(H16-60)*Validacion!S32),IF(C16=Validacion!O33,G16*(14*Validacion!Q33+46*Validacion!R33+(H16-60)*Validacion!S33),IF(C16=Validacion!O34,G16*(14*Validacion!Q34+46*Validacion!R34+(H16-60)*Validacion!S34),IF(C16=Validacion!O35,G16*(14*Validacion!Q35+46*Validacion!R35+(H16-60)*Validacion!S35),IF(C16=Validacion!O36,G16*(14*Validacion!Q36+46*Validacion!R36+(H16-60)*Validacion!S36),IF(C16=Validacion!O37,G16*(14*Validacion!Q37+46*Validacion!R37+(H16-60)*Validacion!S37))))))))))))))))))))))))))))))))))</f>
        <v>0</v>
      </c>
      <c r="K16" s="82">
        <f t="shared" si="0"/>
        <v>0</v>
      </c>
      <c r="L16" s="84">
        <f t="shared" si="3"/>
        <v>0</v>
      </c>
    </row>
    <row r="17" spans="1:12" x14ac:dyDescent="0.25">
      <c r="A17" s="102"/>
      <c r="B17" s="103"/>
      <c r="C17" s="104"/>
      <c r="D17" s="104"/>
      <c r="E17" s="104"/>
      <c r="F17" s="104"/>
      <c r="G17" s="83">
        <f t="shared" si="1"/>
        <v>0</v>
      </c>
      <c r="H17" s="104"/>
      <c r="I17" s="81" t="b">
        <f t="shared" si="2"/>
        <v>0</v>
      </c>
      <c r="J17" s="86" t="b">
        <f>IF(C17=Validacion!O5,G17*(14*Validacion!Q5+46*Validacion!R5+(H17-60)*Validacion!S5),IF(C17=Validacion!O6,G17*(14*Validacion!Q6+46*Validacion!R6+(H17-60)*Validacion!S6),IF(C17=Validacion!O7,G17*(14*Validacion!Q7+46*Validacion!R7+(H17-60)*Validacion!S7),IF(C17=Validacion!O8,G17*(14*Validacion!Q8+46*Validacion!R8+(H17-60)*Validacion!S8),IF(C17=Validacion!O9,G17*(14*Validacion!Q9+46*Validacion!R9+(H17-60)*Validacion!S9),IF(C17=Validacion!O10,G17*(14*Validacion!Q10+46*Validacion!R10+(H17-60)*Validacion!S10),IF(C17=Validacion!O11,G17*(14*Validacion!Q11+46*Validacion!R11+(H17-60)*Validacion!S11),IF(C17=Validacion!O12,G17*(14*Validacion!Q12+46*Validacion!R12+(H17-60)*Validacion!S12),IF(C17=Validacion!O13,G17*(14*Validacion!Q13+46*Validacion!R13+(H17-60)*Validacion!S13),IF(C17=Validacion!O14,G17*(14*Validacion!Q14+46*Validacion!R14+(H17-60)*Validacion!S14),IF(C17=Validacion!O15,G17*(14*Validacion!Q15+46*Validacion!R15+(H17-60)*Validacion!S15),IF(C17=Validacion!O16,G17*(14*Validacion!Q16+46*Validacion!R16+(H17-60)*Validacion!S16),IF(C17=Validacion!O17,G17*(14*Validacion!Q17+46*Validacion!R17+(H17-60)*Validacion!S17),IF(C17=Validacion!O18,G17*(14*Validacion!Q18+46*Validacion!R18+(H17-60)*Validacion!S18),IF(C17=Validacion!O19,G17*(14*Validacion!Q19+46*Validacion!R19+(H17-60)*Validacion!S19),IF(C17=Validacion!O20,G17*(14*Validacion!Q20+46*Validacion!R20+(H17-60)*Validacion!S20),IF(C17=Validacion!O21,G17*(14*Validacion!Q21+46*Validacion!R21+(H17-60)*Validacion!S21),IF(C17=Validacion!O22,G17*(14*Validacion!Q22+46*Validacion!R22+(H17-60)*Validacion!S22),IF(C17=Validacion!O23,G17*(14*Validacion!Q23+46*Validacion!R23+(H17-60)*Validacion!S23),IF(C17=Validacion!O24,G17*(14*Validacion!Q24+46*Validacion!R24+(H17-60)*Validacion!S24),IF(C17=Validacion!O25,G17*(14*Validacion!Q25+46*Validacion!R25+(H17-60)*Validacion!S25),IF(C17=Validacion!O26,G17*(14*Validacion!Q26+46*Validacion!R26+(H17-60)*Validacion!S26),IF(C17=Validacion!O27,G17*(14*Validacion!Q27+46*Validacion!R27+(H17-60)*Validacion!S27),IF(C17=Validacion!O28,G17*(14*Validacion!Q28+46*Validacion!R28+(H17-60)*Validacion!S28),IF(C17=Validacion!O29,G17*(14*Validacion!Q29+46*Validacion!R29+(H17-60)*Validacion!S29),IF(C17=Validacion!O30,G17*(14*Validacion!Q30+46*Validacion!R30+(H17-60)*Validacion!S30),IF(C17=Validacion!O31,G17*(14*Validacion!Q31+46*Validacion!R31+(H17-60)*Validacion!S31),IF(C17=Validacion!O32,G17*(14*Validacion!Q32+46*Validacion!R32+(H17-60)*Validacion!S32),IF(C17=Validacion!O33,G17*(14*Validacion!Q33+46*Validacion!R33+(H17-60)*Validacion!S33),IF(C17=Validacion!O34,G17*(14*Validacion!Q34+46*Validacion!R34+(H17-60)*Validacion!S34),IF(C17=Validacion!O35,G17*(14*Validacion!Q35+46*Validacion!R35+(H17-60)*Validacion!S35),IF(C17=Validacion!O36,G17*(14*Validacion!Q36+46*Validacion!R36+(H17-60)*Validacion!S36),IF(C17=Validacion!O37,G17*(14*Validacion!Q37+46*Validacion!R37+(H17-60)*Validacion!S37))))))))))))))))))))))))))))))))))</f>
        <v>0</v>
      </c>
      <c r="K17" s="82">
        <f t="shared" si="0"/>
        <v>0</v>
      </c>
      <c r="L17" s="84">
        <f t="shared" si="3"/>
        <v>0</v>
      </c>
    </row>
    <row r="18" spans="1:12" x14ac:dyDescent="0.25">
      <c r="I18" s="191" t="s">
        <v>25</v>
      </c>
      <c r="J18" s="191"/>
      <c r="K18" s="192"/>
      <c r="L18" s="77">
        <f>SUM(L5:L17)</f>
        <v>0</v>
      </c>
    </row>
    <row r="19" spans="1:12" x14ac:dyDescent="0.25">
      <c r="I19" s="70"/>
      <c r="J19" s="70"/>
      <c r="K19" s="70"/>
    </row>
    <row r="20" spans="1:12" x14ac:dyDescent="0.25">
      <c r="A20" t="s">
        <v>166</v>
      </c>
      <c r="C20" s="62" t="s">
        <v>167</v>
      </c>
    </row>
    <row r="21" spans="1:12" ht="15" customHeight="1" x14ac:dyDescent="0.25">
      <c r="A21" s="178" t="s">
        <v>236</v>
      </c>
      <c r="B21" s="178"/>
      <c r="C21" s="178"/>
      <c r="D21" s="178"/>
      <c r="E21" s="178"/>
      <c r="F21" s="178"/>
      <c r="G21" s="178"/>
      <c r="H21" s="178"/>
    </row>
    <row r="22" spans="1:12" ht="15" customHeight="1" x14ac:dyDescent="0.25">
      <c r="A22" s="178" t="s">
        <v>228</v>
      </c>
      <c r="B22" s="132"/>
      <c r="C22" s="132"/>
      <c r="D22" s="132"/>
      <c r="E22" s="132"/>
      <c r="F22" s="132"/>
      <c r="G22" s="71"/>
      <c r="H22" s="71"/>
    </row>
    <row r="23" spans="1:12" x14ac:dyDescent="0.25">
      <c r="A23" s="12"/>
      <c r="B23" s="53"/>
      <c r="C23" s="53"/>
      <c r="D23" s="53"/>
      <c r="E23" s="53"/>
      <c r="F23" s="53"/>
      <c r="G23" s="53"/>
      <c r="H23" s="53"/>
      <c r="I23" s="53"/>
      <c r="J23" s="53"/>
    </row>
    <row r="24" spans="1:12" x14ac:dyDescent="0.25">
      <c r="A24" s="179" t="s">
        <v>9</v>
      </c>
      <c r="B24" s="180"/>
      <c r="C24" s="180"/>
      <c r="D24" s="180"/>
      <c r="E24" s="180"/>
      <c r="F24" s="180"/>
      <c r="G24" s="180"/>
      <c r="H24" s="180"/>
      <c r="I24" s="180"/>
      <c r="J24" s="54"/>
    </row>
    <row r="25" spans="1:12" x14ac:dyDescent="0.25">
      <c r="A25" s="181" t="s">
        <v>220</v>
      </c>
      <c r="B25" s="180"/>
      <c r="C25" s="180"/>
      <c r="D25" s="180"/>
      <c r="E25" s="180"/>
      <c r="F25" s="180"/>
      <c r="G25" s="180"/>
      <c r="H25" s="180"/>
      <c r="I25" s="180"/>
      <c r="J25" s="54"/>
    </row>
  </sheetData>
  <sheetProtection password="CD9E" sheet="1" objects="1" scenarios="1" selectLockedCells="1"/>
  <mergeCells count="14">
    <mergeCell ref="I18:K18"/>
    <mergeCell ref="A21:H21"/>
    <mergeCell ref="A22:F22"/>
    <mergeCell ref="A24:I24"/>
    <mergeCell ref="A25:I25"/>
    <mergeCell ref="A2:L2"/>
    <mergeCell ref="B4:B5"/>
    <mergeCell ref="C4:C5"/>
    <mergeCell ref="D4:D5"/>
    <mergeCell ref="E4:G4"/>
    <mergeCell ref="I4:I5"/>
    <mergeCell ref="J4:J5"/>
    <mergeCell ref="K4:K5"/>
    <mergeCell ref="L4:L5"/>
  </mergeCells>
  <hyperlinks>
    <hyperlink ref="C20" r:id="rId1"/>
  </hyperlinks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Validacion!$G$3:$G$43</xm:f>
          </x14:formula1>
          <xm:sqref>A6:A17</xm:sqref>
        </x14:dataValidation>
        <x14:dataValidation type="list" allowBlank="1" showInputMessage="1" showErrorMessage="1">
          <x14:formula1>
            <xm:f>Validacion!$I$3:$I$5</xm:f>
          </x14:formula1>
          <xm:sqref>D6:D17</xm:sqref>
        </x14:dataValidation>
        <x14:dataValidation type="list" allowBlank="1" showInputMessage="1" showErrorMessage="1">
          <x14:formula1>
            <xm:f>Validacion!$L$3:$L$36</xm:f>
          </x14:formula1>
          <xm:sqref>C6:C17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25"/>
  <sheetViews>
    <sheetView workbookViewId="0">
      <selection activeCell="A26" sqref="A26"/>
    </sheetView>
  </sheetViews>
  <sheetFormatPr baseColWidth="10" defaultColWidth="11.5" defaultRowHeight="15" x14ac:dyDescent="0.25"/>
  <cols>
    <col min="1" max="1" width="70.375" style="12" customWidth="1"/>
    <col min="2" max="2" width="12.375" style="12" customWidth="1"/>
    <col min="3" max="16384" width="11.5" style="12"/>
  </cols>
  <sheetData>
    <row r="1" spans="1:2" x14ac:dyDescent="0.25">
      <c r="A1" s="93"/>
      <c r="B1" s="93"/>
    </row>
    <row r="2" spans="1:2" s="13" customFormat="1" x14ac:dyDescent="0.25">
      <c r="A2" s="144" t="s">
        <v>32</v>
      </c>
      <c r="B2" s="193"/>
    </row>
    <row r="3" spans="1:2" x14ac:dyDescent="0.25">
      <c r="A3" s="93"/>
      <c r="B3" s="93"/>
    </row>
    <row r="4" spans="1:2" s="15" customFormat="1" x14ac:dyDescent="0.25">
      <c r="A4" s="95" t="s">
        <v>31</v>
      </c>
      <c r="B4" s="95" t="s">
        <v>30</v>
      </c>
    </row>
    <row r="5" spans="1:2" ht="15.75" x14ac:dyDescent="0.25">
      <c r="A5" s="110"/>
      <c r="B5" s="111"/>
    </row>
    <row r="6" spans="1:2" ht="15.75" x14ac:dyDescent="0.25">
      <c r="A6" s="110"/>
      <c r="B6" s="111"/>
    </row>
    <row r="7" spans="1:2" ht="15.75" x14ac:dyDescent="0.25">
      <c r="A7" s="110"/>
      <c r="B7" s="111"/>
    </row>
    <row r="8" spans="1:2" ht="15.75" x14ac:dyDescent="0.25">
      <c r="A8" s="110"/>
      <c r="B8" s="111"/>
    </row>
    <row r="9" spans="1:2" ht="15.75" x14ac:dyDescent="0.25">
      <c r="A9" s="110"/>
      <c r="B9" s="111"/>
    </row>
    <row r="10" spans="1:2" ht="15.75" x14ac:dyDescent="0.25">
      <c r="A10" s="110"/>
      <c r="B10" s="111"/>
    </row>
    <row r="11" spans="1:2" ht="15.75" x14ac:dyDescent="0.25">
      <c r="A11" s="110"/>
      <c r="B11" s="111"/>
    </row>
    <row r="12" spans="1:2" ht="15.75" x14ac:dyDescent="0.25">
      <c r="A12" s="110"/>
      <c r="B12" s="111"/>
    </row>
    <row r="13" spans="1:2" ht="15.75" x14ac:dyDescent="0.25">
      <c r="A13" s="110"/>
      <c r="B13" s="111"/>
    </row>
    <row r="14" spans="1:2" ht="15.75" x14ac:dyDescent="0.25">
      <c r="A14" s="110"/>
      <c r="B14" s="111"/>
    </row>
    <row r="15" spans="1:2" ht="15.75" x14ac:dyDescent="0.25">
      <c r="A15" s="110"/>
      <c r="B15" s="111"/>
    </row>
    <row r="16" spans="1:2" ht="15.75" x14ac:dyDescent="0.25">
      <c r="A16" s="110"/>
      <c r="B16" s="111"/>
    </row>
    <row r="17" spans="1:2" ht="15.75" x14ac:dyDescent="0.25">
      <c r="A17" s="110"/>
      <c r="B17" s="111"/>
    </row>
    <row r="18" spans="1:2" ht="15.75" x14ac:dyDescent="0.25">
      <c r="A18" s="110"/>
      <c r="B18" s="111"/>
    </row>
    <row r="19" spans="1:2" ht="15.75" x14ac:dyDescent="0.25">
      <c r="A19" s="110"/>
      <c r="B19" s="111"/>
    </row>
    <row r="20" spans="1:2" ht="15.75" x14ac:dyDescent="0.25">
      <c r="A20" s="110"/>
      <c r="B20" s="111"/>
    </row>
    <row r="21" spans="1:2" ht="15.75" x14ac:dyDescent="0.25">
      <c r="A21" s="110"/>
      <c r="B21" s="111"/>
    </row>
    <row r="22" spans="1:2" s="13" customFormat="1" x14ac:dyDescent="0.25">
      <c r="A22" s="22" t="s">
        <v>25</v>
      </c>
      <c r="B22" s="24">
        <f>SUM(B5:B21)</f>
        <v>0</v>
      </c>
    </row>
    <row r="24" spans="1:2" x14ac:dyDescent="0.25">
      <c r="A24" s="13" t="s">
        <v>9</v>
      </c>
    </row>
    <row r="25" spans="1:2" x14ac:dyDescent="0.25">
      <c r="A25" s="121" t="s">
        <v>244</v>
      </c>
    </row>
  </sheetData>
  <sheetProtection password="CD9E" sheet="1" objects="1" scenarios="1"/>
  <mergeCells count="1">
    <mergeCell ref="A2:B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C16"/>
  <sheetViews>
    <sheetView workbookViewId="0">
      <selection activeCell="A16" sqref="A16"/>
    </sheetView>
  </sheetViews>
  <sheetFormatPr baseColWidth="10" defaultColWidth="11.5" defaultRowHeight="15" x14ac:dyDescent="0.25"/>
  <cols>
    <col min="1" max="1" width="59.625" style="12" customWidth="1"/>
    <col min="2" max="2" width="12.375" style="12" customWidth="1"/>
    <col min="3" max="16384" width="11.5" style="12"/>
  </cols>
  <sheetData>
    <row r="1" spans="1:3" x14ac:dyDescent="0.25">
      <c r="A1" s="93"/>
      <c r="B1" s="93"/>
    </row>
    <row r="2" spans="1:3" x14ac:dyDescent="0.25">
      <c r="A2" s="144" t="s">
        <v>35</v>
      </c>
      <c r="B2" s="193"/>
      <c r="C2" s="26"/>
    </row>
    <row r="3" spans="1:3" x14ac:dyDescent="0.25">
      <c r="A3" s="93"/>
      <c r="B3" s="93"/>
    </row>
    <row r="4" spans="1:3" x14ac:dyDescent="0.25">
      <c r="A4" s="95" t="s">
        <v>34</v>
      </c>
      <c r="B4" s="95" t="s">
        <v>30</v>
      </c>
    </row>
    <row r="5" spans="1:3" ht="15.75" x14ac:dyDescent="0.25">
      <c r="A5" s="110"/>
      <c r="B5" s="112"/>
    </row>
    <row r="6" spans="1:3" ht="15.75" x14ac:dyDescent="0.25">
      <c r="A6" s="110"/>
      <c r="B6" s="112"/>
    </row>
    <row r="7" spans="1:3" ht="15.75" x14ac:dyDescent="0.25">
      <c r="A7" s="110"/>
      <c r="B7" s="112"/>
    </row>
    <row r="8" spans="1:3" ht="15.75" x14ac:dyDescent="0.25">
      <c r="A8" s="110"/>
      <c r="B8" s="112"/>
    </row>
    <row r="9" spans="1:3" ht="15.75" x14ac:dyDescent="0.25">
      <c r="A9" s="110"/>
      <c r="B9" s="112"/>
    </row>
    <row r="10" spans="1:3" ht="15.75" x14ac:dyDescent="0.25">
      <c r="A10" s="110"/>
      <c r="B10" s="112"/>
    </row>
    <row r="11" spans="1:3" x14ac:dyDescent="0.25">
      <c r="A11" s="113" t="s">
        <v>25</v>
      </c>
      <c r="B11" s="24">
        <f>SUM(B5:B10)</f>
        <v>0</v>
      </c>
    </row>
    <row r="13" spans="1:3" x14ac:dyDescent="0.25">
      <c r="A13" s="60" t="s">
        <v>33</v>
      </c>
    </row>
    <row r="15" spans="1:3" x14ac:dyDescent="0.25">
      <c r="A15" s="13" t="s">
        <v>9</v>
      </c>
    </row>
    <row r="16" spans="1:3" x14ac:dyDescent="0.25">
      <c r="A16" s="12" t="s">
        <v>171</v>
      </c>
    </row>
  </sheetData>
  <sheetProtection password="CD9E" sheet="1" objects="1" scenarios="1"/>
  <mergeCells count="1">
    <mergeCell ref="A2:B2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Gestión e implementación</vt:lpstr>
      <vt:lpstr>Reuniones transnacionales</vt:lpstr>
      <vt:lpstr>Productos intelectuales</vt:lpstr>
      <vt:lpstr>Eventos multiplicadores</vt:lpstr>
      <vt:lpstr>Actividades corta duración</vt:lpstr>
      <vt:lpstr>Actividades larga duración</vt:lpstr>
      <vt:lpstr>Estancias enseñanza o formación</vt:lpstr>
      <vt:lpstr>Necesidades especiales</vt:lpstr>
      <vt:lpstr>Costes excepcionales</vt:lpstr>
      <vt:lpstr>TOTAL</vt:lpstr>
      <vt:lpstr>'Actividades larga duración'!OLE_LINK34</vt:lpstr>
      <vt:lpstr>'Estancias enseñanza o formación'!OLE_LINK34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Moreno Cabrera</dc:creator>
  <cp:lastModifiedBy>Avezuela Ibáñez, Milagros</cp:lastModifiedBy>
  <dcterms:created xsi:type="dcterms:W3CDTF">2015-12-25T11:56:20Z</dcterms:created>
  <dcterms:modified xsi:type="dcterms:W3CDTF">2016-04-18T12:32:14Z</dcterms:modified>
</cp:coreProperties>
</file>