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35" windowWidth="22125" windowHeight="9465" activeTab="6"/>
  </bookViews>
  <sheets>
    <sheet name="Gestión e implementación" sheetId="1" r:id="rId1"/>
    <sheet name="Reuniones transnacionales" sheetId="2" r:id="rId2"/>
    <sheet name="Productos intelectuales" sheetId="3" r:id="rId3"/>
    <sheet name="Eventos multiplicadores" sheetId="4" r:id="rId4"/>
    <sheet name="Movilidad" sheetId="5" r:id="rId5"/>
    <sheet name="Necesidades especiales" sheetId="6" r:id="rId6"/>
    <sheet name="Costes excepcionales" sheetId="7" r:id="rId7"/>
    <sheet name="TOTAL" sheetId="8" r:id="rId8"/>
    <sheet name="Hoja2" sheetId="9" state="hidden" r:id="rId9"/>
  </sheets>
  <definedNames>
    <definedName name="socios">Hoja2!$A$1:$A$8</definedName>
  </definedNames>
  <calcPr calcId="145621" concurrentCalc="0"/>
  <customWorkbookViews>
    <customWorkbookView name="López Álvarez, José Antonio - Vista personalizada" guid="{E02A5491-7924-4171-ABE9-C0F4A1C52E51}" mergeInterval="0" personalView="1" maximized="1" windowWidth="1916" windowHeight="807" activeSheetId="3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5" l="1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J5" i="5"/>
  <c r="B9" i="1"/>
  <c r="H4" i="3"/>
  <c r="I5" i="5"/>
  <c r="C21" i="7"/>
  <c r="B16" i="8"/>
  <c r="C21" i="6"/>
  <c r="B15" i="8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5" i="5"/>
  <c r="K26" i="5"/>
  <c r="B14" i="8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F19" i="4"/>
  <c r="E19" i="4"/>
  <c r="F20" i="4"/>
  <c r="B13" i="8"/>
  <c r="B19" i="2"/>
  <c r="C19" i="2"/>
  <c r="C20" i="2"/>
  <c r="B11" i="8"/>
  <c r="B10" i="8"/>
  <c r="H28" i="3"/>
  <c r="B12" i="8"/>
  <c r="B17" i="8"/>
</calcChain>
</file>

<file path=xl/sharedStrings.xml><?xml version="1.0" encoding="utf-8"?>
<sst xmlns="http://schemas.openxmlformats.org/spreadsheetml/2006/main" count="145" uniqueCount="125">
  <si>
    <t>PARTIDA DE GESTIÓN E IMPLEMENTACIÓN</t>
  </si>
  <si>
    <t>10 o mas</t>
  </si>
  <si>
    <t>TOTAL PARTIDA</t>
  </si>
  <si>
    <t>PARTIDA DE REUNIONES TRANSNACIONALES</t>
  </si>
  <si>
    <t>Introduzca el nº de socios del proyecto:</t>
  </si>
  <si>
    <t>Introduzca el nº de meses transcurridos:</t>
  </si>
  <si>
    <t>(desde la fecha de inicio establecida en el convenio)</t>
  </si>
  <si>
    <t>NOMBRE DE LA ENTIDAD ASOCIADA</t>
  </si>
  <si>
    <t>TOTAL</t>
  </si>
  <si>
    <t>SUBTOTALES DE DESPLAZAMIENTOS</t>
  </si>
  <si>
    <t>COSTE TOTAL DE LA PARTIDA</t>
  </si>
  <si>
    <t>Documentación justificativa solicitada:</t>
  </si>
  <si>
    <t>PARTIDA DE EVENTOS MULTIPLICADORES</t>
  </si>
  <si>
    <t>NOMBRE DEL EVENTO</t>
  </si>
  <si>
    <t>LOCALIDAD</t>
  </si>
  <si>
    <t>PAÍS</t>
  </si>
  <si>
    <t>Nº DE PARTICIPANTES LOCALES*</t>
  </si>
  <si>
    <t>Nº DE PARTICIPANTES EXTRANJEROS*</t>
  </si>
  <si>
    <t>PRODUCTO INTELECTUAL ASOCIADO</t>
  </si>
  <si>
    <t>SUBTOTAL PARTICIPANTES</t>
  </si>
  <si>
    <t>Programa de cada evento</t>
  </si>
  <si>
    <t>PARTIDA DE PRODUCTOS INTELECTUALES</t>
  </si>
  <si>
    <t>PAIS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</si>
  <si>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</si>
  <si>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</si>
  <si>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</si>
  <si>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</si>
  <si>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</si>
  <si>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</si>
  <si>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</si>
  <si>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</si>
  <si>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</si>
  <si>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Former Yugoslav Republic of Macedonia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</si>
  <si>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</si>
  <si>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</si>
  <si>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</si>
  <si>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</si>
  <si>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</si>
  <si>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</si>
  <si>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</si>
  <si>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</si>
  <si>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</si>
  <si>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</si>
  <si>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</si>
  <si>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</si>
  <si>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</si>
  <si>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</si>
  <si>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</si>
  <si>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</si>
  <si>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</si>
  <si>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</si>
  <si>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</si>
  <si>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Turkey</t>
  </si>
  <si>
    <t>United Kingdom</t>
  </si>
  <si>
    <t>Luxembourg</t>
  </si>
  <si>
    <t>Lietchenstein</t>
  </si>
  <si>
    <t>manager</t>
  </si>
  <si>
    <t>tecnico</t>
  </si>
  <si>
    <t>administrativo</t>
  </si>
  <si>
    <t>PRODUCTO</t>
  </si>
  <si>
    <t>SOCIO</t>
  </si>
  <si>
    <t>DIAS DE TRABAJO</t>
  </si>
  <si>
    <t>DOCENTE/INVESTIGADOR</t>
  </si>
  <si>
    <t>COSTE</t>
  </si>
  <si>
    <t>docente/investigador</t>
  </si>
  <si>
    <t>TÉCNICO</t>
  </si>
  <si>
    <t>MANAGER*</t>
  </si>
  <si>
    <t>ADMINISTRATIVO*</t>
  </si>
  <si>
    <t>*Sólo se darán por válidos costes de personal manager o administrativo si han sido aprobados en el presupuesto revisado por la agencia nacional para ese producto</t>
  </si>
  <si>
    <t>PARTIDA DE ACTIVIDADES DE MOVILIDAD</t>
  </si>
  <si>
    <t>ACTIVIDAD</t>
  </si>
  <si>
    <t>Nº PARTICIPANTES</t>
  </si>
  <si>
    <t>PROFESORES / STAFF</t>
  </si>
  <si>
    <t>ALUMNOS</t>
  </si>
  <si>
    <t>DURACIÓN (DÍAS)</t>
  </si>
  <si>
    <t>DISTANCIA VIAJADA</t>
  </si>
  <si>
    <t>Entre 100 y 2.000 Km</t>
  </si>
  <si>
    <t>Más de 2.000 Km</t>
  </si>
  <si>
    <t>DESTINO</t>
  </si>
  <si>
    <t>VIAJE</t>
  </si>
  <si>
    <t>MANUTENCIÓN</t>
  </si>
  <si>
    <t>Documentación justificativa:</t>
  </si>
  <si>
    <t>Muestra del producto o borrador del mismo en caso de que no esté terminado</t>
  </si>
  <si>
    <t>PARTIDA DE COSTES EXCEPCIONALES</t>
  </si>
  <si>
    <t>IMPORTE</t>
  </si>
  <si>
    <t>Programa de la actividad</t>
  </si>
  <si>
    <t>Certificados de asistencia</t>
  </si>
  <si>
    <t>*El personal propio y los alumnos de las instituciones asociadas no deben ser tenidos en cuenta</t>
  </si>
  <si>
    <t>DESCRIPCIÓN DEL COSTE</t>
  </si>
  <si>
    <t>PARTIDA DE NECESIDADES ESPECIALES</t>
  </si>
  <si>
    <t>Explicación y desglose de los costes declarados</t>
  </si>
  <si>
    <t>Facturas</t>
  </si>
  <si>
    <t>DESCRIPCIÓN DEL COSTE*</t>
  </si>
  <si>
    <t>*Solo podrán imputarse costes aprobados en el presupuesto revisado por la agencia nacional</t>
  </si>
  <si>
    <t>TOTAL PRESUPUESTO EJECUTADO HASTA EL MOMENTO</t>
  </si>
  <si>
    <t>PARTIDA</t>
  </si>
  <si>
    <t>Gestión e implementación</t>
  </si>
  <si>
    <t>Reuniones transnacionales</t>
  </si>
  <si>
    <t>Productos intelectuales</t>
  </si>
  <si>
    <t>Eventos multiplicadores</t>
  </si>
  <si>
    <t>Movilidad</t>
  </si>
  <si>
    <t>Necesidades especiales</t>
  </si>
  <si>
    <t>Costes excepcionales</t>
  </si>
  <si>
    <t>Tabla de presupuesto total escaneada con fecha, firma del representante legal y sello de la entidad</t>
  </si>
  <si>
    <t>Nº DESPLAZAMIENTOS ENTRE 100 Y 2.000 KM*</t>
  </si>
  <si>
    <t>Nº DESPLAZAMIENTOS &gt; 2000 KM*</t>
  </si>
  <si>
    <t>*Cada persona que acude a una reunión constituye un desplazamiento</t>
  </si>
  <si>
    <t>NÚMERO DE EXPEDIENTE DEL PROYECTO:</t>
  </si>
  <si>
    <t>TÍTULO:</t>
  </si>
  <si>
    <t>INSTITUCIÓN BENEFICIARIA:</t>
  </si>
  <si>
    <t>NOMBRE DEL REPRESENTANTE LEGAL:</t>
  </si>
  <si>
    <t>Fecha:</t>
  </si>
  <si>
    <t>Firma del representante legal:</t>
  </si>
  <si>
    <t>Russia</t>
  </si>
  <si>
    <t>*Recuerde que solo se subvenciona el 75% de los costes  y que debe tener en cuenta la tasa de amortización</t>
  </si>
  <si>
    <t>Justificación de la discapacidad</t>
  </si>
  <si>
    <t>Vínculo contractual o estatutario del autor del trabajo con la institución</t>
  </si>
  <si>
    <t>Certificado de asistencia</t>
  </si>
  <si>
    <t xml:space="preserve"> Actas de las reuniones</t>
  </si>
  <si>
    <t>Vínculo del participante con la institución de origen</t>
  </si>
  <si>
    <t>Documentación justificativa (se solicitará en caso de revisión documental o control):</t>
  </si>
  <si>
    <t>(Justificantes de transporte)</t>
  </si>
  <si>
    <t>Fichas de dedicación temporal (Timesheet)</t>
  </si>
  <si>
    <t>Hoja de firmas con los participantes (con datos de sus instituciones de origen)</t>
  </si>
  <si>
    <t>Justificación del vínculo de la persona participante con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</si>
</sst>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2" borderId="5" xfId="2" applyFont="1" applyFill="1" applyBorder="1" applyAlignment="1">
      <alignment horizontal="center"/>
    </xf>
    <xf numFmtId="0" fontId="4" fillId="0" borderId="6" xfId="2" applyFont="1" applyFill="1" applyBorder="1" applyAlignment="1">
      <alignment wrapText="1"/>
    </xf>
    <xf numFmtId="0" fontId="4" fillId="0" borderId="7" xfId="2" applyFont="1" applyFill="1" applyBorder="1" applyAlignment="1">
      <alignment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44" fontId="2" fillId="0" borderId="1" xfId="1" applyFont="1" applyBorder="1" applyProtection="1"/>
    <xf numFmtId="0" fontId="0" fillId="0" borderId="1" xfId="0" applyBorder="1" applyProtection="1"/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3" xfId="0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44" fontId="1" fillId="0" borderId="1" xfId="1" applyFont="1" applyBorder="1" applyProtection="1"/>
    <xf numFmtId="0" fontId="2" fillId="0" borderId="2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</cellXfs>
  <cellStyles count="3">
    <cellStyle name="Moneda" xfId="1" builtinId="4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5" sqref="B5"/>
    </sheetView>
  </sheetViews>
  <sheetFormatPr baseColWidth="10" defaultColWidth="10.85546875" defaultRowHeight="15" x14ac:dyDescent="0.25"/>
  <cols>
    <col min="1" max="1" width="44.85546875" style="5" customWidth="1"/>
    <col min="2" max="2" width="11.85546875" style="5" bestFit="1" customWidth="1"/>
    <col min="3" max="16384" width="10.85546875" style="5"/>
  </cols>
  <sheetData>
    <row r="1" spans="1:2" x14ac:dyDescent="0.25">
      <c r="A1" s="4" t="s">
        <v>0</v>
      </c>
    </row>
    <row r="3" spans="1:2" x14ac:dyDescent="0.25">
      <c r="A3" s="6" t="s">
        <v>4</v>
      </c>
      <c r="B3" s="6"/>
    </row>
    <row r="5" spans="1:2" x14ac:dyDescent="0.25">
      <c r="A5" s="6" t="s">
        <v>5</v>
      </c>
      <c r="B5" s="6"/>
    </row>
    <row r="6" spans="1:2" x14ac:dyDescent="0.25">
      <c r="A6" s="7" t="s">
        <v>6</v>
      </c>
      <c r="B6" s="7"/>
    </row>
    <row r="9" spans="1:2" x14ac:dyDescent="0.25">
      <c r="A9" s="8" t="s">
        <v>10</v>
      </c>
      <c r="B9" s="9">
        <f>250*(B3+1)*B5</f>
        <v>0</v>
      </c>
    </row>
  </sheetData>
  <sheetProtection password="D1EC" sheet="1" objects="1" scenarios="1" formatCells="0" formatColumns="0" formatRows="0"/>
  <customSheetViews>
    <customSheetView guid="{E02A5491-7924-4171-ABE9-C0F4A1C52E51}">
      <selection activeCell="B9" sqref="B9"/>
      <pageMargins left="0.7" right="0.7" top="0.75" bottom="0.75" header="0.3" footer="0.3"/>
      <pageSetup paperSize="9" orientation="portrait"/>
    </customSheetView>
  </customSheetViews>
  <dataValidations count="1">
    <dataValidation type="list" allowBlank="1" showInputMessage="1" showErrorMessage="1" sqref="B3">
      <formula1>socios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Hoja2!$B$1:$B$33</xm:f>
          </x14:formula1>
          <xm:sqref>B5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4" sqref="A24"/>
    </sheetView>
  </sheetViews>
  <sheetFormatPr baseColWidth="10" defaultColWidth="10.85546875" defaultRowHeight="15" x14ac:dyDescent="0.25"/>
  <cols>
    <col min="1" max="1" width="50.85546875" style="5" customWidth="1"/>
    <col min="2" max="2" width="39.42578125" style="5" customWidth="1"/>
    <col min="3" max="3" width="29.140625" style="5" customWidth="1"/>
    <col min="4" max="16384" width="10.85546875" style="5"/>
  </cols>
  <sheetData>
    <row r="1" spans="1:3" x14ac:dyDescent="0.25">
      <c r="A1" s="4" t="s">
        <v>3</v>
      </c>
    </row>
    <row r="5" spans="1:3" x14ac:dyDescent="0.25">
      <c r="A5" s="8" t="s">
        <v>7</v>
      </c>
      <c r="B5" s="8" t="s">
        <v>104</v>
      </c>
      <c r="C5" s="8" t="s">
        <v>105</v>
      </c>
    </row>
    <row r="6" spans="1:3" x14ac:dyDescent="0.25">
      <c r="A6" s="6"/>
      <c r="B6" s="6"/>
      <c r="C6" s="6"/>
    </row>
    <row r="7" spans="1:3" x14ac:dyDescent="0.25">
      <c r="A7" s="6"/>
      <c r="B7" s="6"/>
      <c r="C7" s="6"/>
    </row>
    <row r="8" spans="1:3" x14ac:dyDescent="0.25">
      <c r="A8" s="6"/>
      <c r="B8" s="6"/>
      <c r="C8" s="6"/>
    </row>
    <row r="9" spans="1:3" x14ac:dyDescent="0.25">
      <c r="A9" s="6"/>
      <c r="B9" s="6"/>
      <c r="C9" s="6"/>
    </row>
    <row r="10" spans="1:3" x14ac:dyDescent="0.25">
      <c r="A10" s="6"/>
      <c r="B10" s="6"/>
      <c r="C10" s="6"/>
    </row>
    <row r="11" spans="1:3" x14ac:dyDescent="0.25">
      <c r="A11" s="6"/>
      <c r="B11" s="6"/>
      <c r="C11" s="6"/>
    </row>
    <row r="12" spans="1:3" x14ac:dyDescent="0.25">
      <c r="A12" s="6"/>
      <c r="B12" s="6"/>
      <c r="C12" s="6"/>
    </row>
    <row r="13" spans="1:3" x14ac:dyDescent="0.25">
      <c r="A13" s="6"/>
      <c r="B13" s="6"/>
      <c r="C13" s="6"/>
    </row>
    <row r="14" spans="1:3" x14ac:dyDescent="0.25">
      <c r="A14" s="6"/>
      <c r="B14" s="6"/>
      <c r="C14" s="6"/>
    </row>
    <row r="15" spans="1:3" x14ac:dyDescent="0.25">
      <c r="A15" s="6"/>
      <c r="B15" s="6"/>
      <c r="C15" s="6"/>
    </row>
    <row r="16" spans="1:3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 t="s">
        <v>9</v>
      </c>
      <c r="B19" s="10">
        <f>SUM(B6:B18)</f>
        <v>0</v>
      </c>
      <c r="C19" s="10">
        <f>SUM(C6:C18)</f>
        <v>0</v>
      </c>
    </row>
    <row r="20" spans="1:3" x14ac:dyDescent="0.25">
      <c r="A20" s="20" t="s">
        <v>10</v>
      </c>
      <c r="B20" s="21"/>
      <c r="C20" s="9">
        <f>B19*575+C19*760</f>
        <v>0</v>
      </c>
    </row>
    <row r="22" spans="1:3" x14ac:dyDescent="0.25">
      <c r="A22" s="5" t="s">
        <v>106</v>
      </c>
    </row>
    <row r="24" spans="1:3" x14ac:dyDescent="0.25">
      <c r="A24" s="4" t="s">
        <v>120</v>
      </c>
    </row>
    <row r="25" spans="1:3" x14ac:dyDescent="0.25">
      <c r="A25" s="5" t="s">
        <v>118</v>
      </c>
    </row>
    <row r="26" spans="1:3" x14ac:dyDescent="0.25">
      <c r="A26" s="5" t="s">
        <v>117</v>
      </c>
    </row>
    <row r="27" spans="1:3" x14ac:dyDescent="0.25">
      <c r="A27" s="5" t="s">
        <v>119</v>
      </c>
    </row>
    <row r="29" spans="1:3" x14ac:dyDescent="0.25">
      <c r="A29" s="5" t="s">
        <v>121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B19" sqref="B19 C19:C20"/>
      <pageMargins left="0.7" right="0.7" top="0.75" bottom="0.75" header="0.3" footer="0.3"/>
    </customSheetView>
  </customSheetViews>
  <mergeCells count="1">
    <mergeCell ref="A20:B2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27" workbookViewId="0">
      <selection activeCell="A36" sqref="A36"/>
    </sheetView>
  </sheetViews>
  <sheetFormatPr baseColWidth="10" defaultColWidth="10.85546875" defaultRowHeight="15" x14ac:dyDescent="0.25"/>
  <cols>
    <col min="1" max="1" width="30.140625" style="5" customWidth="1"/>
    <col min="2" max="2" width="35.7109375" style="5" customWidth="1"/>
    <col min="3" max="3" width="18.85546875" style="5" customWidth="1"/>
    <col min="4" max="4" width="13.7109375" style="5" customWidth="1"/>
    <col min="5" max="5" width="23.85546875" style="5" customWidth="1"/>
    <col min="6" max="6" width="10.85546875" style="5"/>
    <col min="7" max="7" width="17.42578125" style="5" customWidth="1"/>
    <col min="8" max="16384" width="10.85546875" style="5"/>
  </cols>
  <sheetData>
    <row r="1" spans="1:8" x14ac:dyDescent="0.25">
      <c r="A1" s="4" t="s">
        <v>21</v>
      </c>
      <c r="C1" s="4"/>
    </row>
    <row r="2" spans="1:8" x14ac:dyDescent="0.25">
      <c r="D2" s="22" t="s">
        <v>61</v>
      </c>
      <c r="E2" s="23"/>
      <c r="F2" s="23"/>
      <c r="G2" s="24"/>
    </row>
    <row r="3" spans="1:8" s="4" customFormat="1" x14ac:dyDescent="0.25">
      <c r="A3" s="8" t="s">
        <v>59</v>
      </c>
      <c r="B3" s="8" t="s">
        <v>60</v>
      </c>
      <c r="C3" s="11" t="s">
        <v>15</v>
      </c>
      <c r="D3" s="12" t="s">
        <v>66</v>
      </c>
      <c r="E3" s="12" t="s">
        <v>62</v>
      </c>
      <c r="F3" s="12" t="s">
        <v>65</v>
      </c>
      <c r="G3" s="12" t="s">
        <v>67</v>
      </c>
      <c r="H3" s="13" t="s">
        <v>63</v>
      </c>
    </row>
    <row r="4" spans="1:8" x14ac:dyDescent="0.25">
      <c r="A4" s="6"/>
      <c r="B4" s="6"/>
      <c r="C4" s="6"/>
      <c r="D4" s="6"/>
      <c r="E4" s="6"/>
      <c r="F4" s="6"/>
      <c r="G4" s="6"/>
      <c r="H4" s="15" t="str">
        <f>IF(C4&lt;&gt;"",VLOOKUP(VLOOKUP(C4,Hoja2!$C$2:$D$35,2),Hoja2!$E$2:$I$5,2)*D4+VLOOKUP(VLOOKUP(C4,Hoja2!$C$2:$D$35,2),Hoja2!$E$2:$I$5,3)*E4+VLOOKUP(VLOOKUP(C4,Hoja2!$C$2:$D$35,2),Hoja2!$E$2:$I5,4)*F4+VLOOKUP(VLOOKUP(C4,Hoja2!$C$2:$D$35,2),Hoja2!$E$2:$I$5,5)*G4,"")</f>
        <v/>
      </c>
    </row>
    <row r="5" spans="1:8" x14ac:dyDescent="0.25">
      <c r="A5" s="6"/>
      <c r="B5" s="6"/>
      <c r="C5" s="6" t="s">
        <v>29</v>
      </c>
      <c r="D5" s="6"/>
      <c r="E5" s="6"/>
      <c r="F5" s="6"/>
      <c r="G5" s="6"/>
      <c r="H5" s="15">
        <f>IF(C5&lt;&gt;"",VLOOKUP(VLOOKUP(C5,Hoja2!$C$2:$D$35,2),Hoja2!$E$2:$I$5,2)*D5+VLOOKUP(VLOOKUP(C5,Hoja2!$C$2:$D$35,2),Hoja2!$E$2:$I$5,3)*E5+VLOOKUP(VLOOKUP(C5,Hoja2!$C$2:$D$35,2),Hoja2!$E$2:$I6,4)*F5+VLOOKUP(VLOOKUP(C5,Hoja2!$C$2:$D$35,2),Hoja2!$E$2:$I$5,5)*G5,"")</f>
        <v>0</v>
      </c>
    </row>
    <row r="6" spans="1:8" x14ac:dyDescent="0.25">
      <c r="A6" s="6"/>
      <c r="B6" s="6"/>
      <c r="C6" s="6"/>
      <c r="D6" s="6"/>
      <c r="E6" s="6"/>
      <c r="F6" s="6"/>
      <c r="G6" s="6"/>
      <c r="H6" s="15" t="str">
        <f>IF(C6&lt;&gt;"",VLOOKUP(VLOOKUP(C6,Hoja2!$C$2:$D$35,2),Hoja2!$E$2:$I$5,2)*D6+VLOOKUP(VLOOKUP(C6,Hoja2!$C$2:$D$35,2),Hoja2!$E$2:$I$5,3)*E6+VLOOKUP(VLOOKUP(C6,Hoja2!$C$2:$D$35,2),Hoja2!$E$2:$I7,4)*F6+VLOOKUP(VLOOKUP(C6,Hoja2!$C$2:$D$35,2),Hoja2!$E$2:$I$5,5)*G6,"")</f>
        <v/>
      </c>
    </row>
    <row r="7" spans="1:8" x14ac:dyDescent="0.25">
      <c r="A7" s="6"/>
      <c r="B7" s="6"/>
      <c r="C7" s="6"/>
      <c r="D7" s="6"/>
      <c r="E7" s="6"/>
      <c r="F7" s="6"/>
      <c r="G7" s="6"/>
      <c r="H7" s="15" t="str">
        <f>IF(C7&lt;&gt;"",VLOOKUP(VLOOKUP(C7,Hoja2!$C$2:$D$35,2),Hoja2!$E$2:$I$5,2)*D7+VLOOKUP(VLOOKUP(C7,Hoja2!$C$2:$D$35,2),Hoja2!$E$2:$I$5,3)*E7+VLOOKUP(VLOOKUP(C7,Hoja2!$C$2:$D$35,2),Hoja2!$E$2:$I8,4)*F7+VLOOKUP(VLOOKUP(C7,Hoja2!$C$2:$D$35,2),Hoja2!$E$2:$I$5,5)*G7,"")</f>
        <v/>
      </c>
    </row>
    <row r="8" spans="1:8" x14ac:dyDescent="0.25">
      <c r="A8" s="6"/>
      <c r="B8" s="6"/>
      <c r="C8" s="6"/>
      <c r="D8" s="6"/>
      <c r="E8" s="6"/>
      <c r="F8" s="6"/>
      <c r="G8" s="6"/>
      <c r="H8" s="15" t="str">
        <f>IF(C8&lt;&gt;"",VLOOKUP(VLOOKUP(C8,Hoja2!$C$2:$D$35,2),Hoja2!$E$2:$I$5,2)*D8+VLOOKUP(VLOOKUP(C8,Hoja2!$C$2:$D$35,2),Hoja2!$E$2:$I$5,3)*E8+VLOOKUP(VLOOKUP(C8,Hoja2!$C$2:$D$35,2),Hoja2!$E$2:$I9,4)*F8+VLOOKUP(VLOOKUP(C8,Hoja2!$C$2:$D$35,2),Hoja2!$E$2:$I$5,5)*G8,"")</f>
        <v/>
      </c>
    </row>
    <row r="9" spans="1:8" x14ac:dyDescent="0.25">
      <c r="A9" s="6"/>
      <c r="B9" s="6"/>
      <c r="C9" s="6"/>
      <c r="D9" s="6"/>
      <c r="E9" s="6"/>
      <c r="F9" s="6"/>
      <c r="G9" s="6"/>
      <c r="H9" s="15" t="str">
        <f>IF(C9&lt;&gt;"",VLOOKUP(VLOOKUP(C9,Hoja2!$C$2:$D$35,2),Hoja2!$E$2:$I$5,2)*D9+VLOOKUP(VLOOKUP(C9,Hoja2!$C$2:$D$35,2),Hoja2!$E$2:$I$5,3)*E9+VLOOKUP(VLOOKUP(C9,Hoja2!$C$2:$D$35,2),Hoja2!$E$2:$I10,4)*F9+VLOOKUP(VLOOKUP(C9,Hoja2!$C$2:$D$35,2),Hoja2!$E$2:$I$5,5)*G9,"")</f>
        <v/>
      </c>
    </row>
    <row r="10" spans="1:8" x14ac:dyDescent="0.25">
      <c r="A10" s="6"/>
      <c r="B10" s="6"/>
      <c r="C10" s="6"/>
      <c r="D10" s="6"/>
      <c r="E10" s="6"/>
      <c r="F10" s="6"/>
      <c r="G10" s="6"/>
      <c r="H10" s="15" t="str">
        <f>IF(C10&lt;&gt;"",VLOOKUP(VLOOKUP(C10,Hoja2!$C$2:$D$35,2),Hoja2!$E$2:$I$5,2)*D10+VLOOKUP(VLOOKUP(C10,Hoja2!$C$2:$D$35,2),Hoja2!$E$2:$I$5,3)*E10+VLOOKUP(VLOOKUP(C10,Hoja2!$C$2:$D$35,2),Hoja2!$E$2:$I11,4)*F10+VLOOKUP(VLOOKUP(C10,Hoja2!$C$2:$D$35,2),Hoja2!$E$2:$I$5,5)*G10,"")</f>
        <v/>
      </c>
    </row>
    <row r="11" spans="1:8" x14ac:dyDescent="0.25">
      <c r="A11" s="6"/>
      <c r="B11" s="6"/>
      <c r="C11" s="6"/>
      <c r="D11" s="6"/>
      <c r="E11" s="6"/>
      <c r="F11" s="6"/>
      <c r="G11" s="6"/>
      <c r="H11" s="15" t="str">
        <f>IF(C11&lt;&gt;"",VLOOKUP(VLOOKUP(C11,Hoja2!$C$2:$D$35,2),Hoja2!$E$2:$I$5,2)*D11+VLOOKUP(VLOOKUP(C11,Hoja2!$C$2:$D$35,2),Hoja2!$E$2:$I$5,3)*E11+VLOOKUP(VLOOKUP(C11,Hoja2!$C$2:$D$35,2),Hoja2!$E$2:$I12,4)*F11+VLOOKUP(VLOOKUP(C11,Hoja2!$C$2:$D$35,2),Hoja2!$E$2:$I$5,5)*G11,"")</f>
        <v/>
      </c>
    </row>
    <row r="12" spans="1:8" x14ac:dyDescent="0.25">
      <c r="A12" s="6"/>
      <c r="B12" s="6"/>
      <c r="C12" s="6"/>
      <c r="D12" s="6"/>
      <c r="E12" s="6"/>
      <c r="F12" s="6"/>
      <c r="G12" s="6"/>
      <c r="H12" s="15" t="str">
        <f>IF(C12&lt;&gt;"",VLOOKUP(VLOOKUP(C12,Hoja2!$C$2:$D$35,2),Hoja2!$E$2:$I$5,2)*D12+VLOOKUP(VLOOKUP(C12,Hoja2!$C$2:$D$35,2),Hoja2!$E$2:$I$5,3)*E12+VLOOKUP(VLOOKUP(C12,Hoja2!$C$2:$D$35,2),Hoja2!$E$2:$I13,4)*F12+VLOOKUP(VLOOKUP(C12,Hoja2!$C$2:$D$35,2),Hoja2!$E$2:$I$5,5)*G12,"")</f>
        <v/>
      </c>
    </row>
    <row r="13" spans="1:8" x14ac:dyDescent="0.25">
      <c r="A13" s="6"/>
      <c r="B13" s="6"/>
      <c r="C13" s="6"/>
      <c r="D13" s="6"/>
      <c r="E13" s="6"/>
      <c r="F13" s="6"/>
      <c r="G13" s="6"/>
      <c r="H13" s="15" t="str">
        <f>IF(C13&lt;&gt;"",VLOOKUP(VLOOKUP(C13,Hoja2!$C$2:$D$35,2),Hoja2!$E$2:$I$5,2)*D13+VLOOKUP(VLOOKUP(C13,Hoja2!$C$2:$D$35,2),Hoja2!$E$2:$I$5,3)*E13+VLOOKUP(VLOOKUP(C13,Hoja2!$C$2:$D$35,2),Hoja2!$E$2:$I14,4)*F13+VLOOKUP(VLOOKUP(C13,Hoja2!$C$2:$D$35,2),Hoja2!$E$2:$I$5,5)*G13,"")</f>
        <v/>
      </c>
    </row>
    <row r="14" spans="1:8" x14ac:dyDescent="0.25">
      <c r="A14" s="6"/>
      <c r="B14" s="6"/>
      <c r="C14" s="6"/>
      <c r="D14" s="6"/>
      <c r="E14" s="6"/>
      <c r="F14" s="6"/>
      <c r="G14" s="6"/>
      <c r="H14" s="15" t="str">
        <f>IF(C14&lt;&gt;"",VLOOKUP(VLOOKUP(C14,Hoja2!$C$2:$D$35,2),Hoja2!$E$2:$I$5,2)*D14+VLOOKUP(VLOOKUP(C14,Hoja2!$C$2:$D$35,2),Hoja2!$E$2:$I$5,3)*E14+VLOOKUP(VLOOKUP(C14,Hoja2!$C$2:$D$35,2),Hoja2!$E$2:$I15,4)*F14+VLOOKUP(VLOOKUP(C14,Hoja2!$C$2:$D$35,2),Hoja2!$E$2:$I$5,5)*G14,"")</f>
        <v/>
      </c>
    </row>
    <row r="15" spans="1:8" x14ac:dyDescent="0.25">
      <c r="A15" s="6"/>
      <c r="B15" s="6"/>
      <c r="C15" s="6"/>
      <c r="D15" s="6"/>
      <c r="E15" s="6"/>
      <c r="F15" s="6"/>
      <c r="G15" s="6"/>
      <c r="H15" s="15" t="str">
        <f>IF(C15&lt;&gt;"",VLOOKUP(VLOOKUP(C15,Hoja2!$C$2:$D$35,2),Hoja2!$E$2:$I$5,2)*D15+VLOOKUP(VLOOKUP(C15,Hoja2!$C$2:$D$35,2),Hoja2!$E$2:$I$5,3)*E15+VLOOKUP(VLOOKUP(C15,Hoja2!$C$2:$D$35,2),Hoja2!$E$2:$I16,4)*F15+VLOOKUP(VLOOKUP(C15,Hoja2!$C$2:$D$35,2),Hoja2!$E$2:$I$5,5)*G15,"")</f>
        <v/>
      </c>
    </row>
    <row r="16" spans="1:8" x14ac:dyDescent="0.25">
      <c r="A16" s="6"/>
      <c r="B16" s="6"/>
      <c r="C16" s="6"/>
      <c r="D16" s="6"/>
      <c r="E16" s="6"/>
      <c r="F16" s="6"/>
      <c r="G16" s="6"/>
      <c r="H16" s="15" t="str">
        <f>IF(C16&lt;&gt;"",VLOOKUP(VLOOKUP(C16,Hoja2!$C$2:$D$35,2),Hoja2!$E$2:$I$5,2)*D16+VLOOKUP(VLOOKUP(C16,Hoja2!$C$2:$D$35,2),Hoja2!$E$2:$I$5,3)*E16+VLOOKUP(VLOOKUP(C16,Hoja2!$C$2:$D$35,2),Hoja2!$E$2:$I17,4)*F16+VLOOKUP(VLOOKUP(C16,Hoja2!$C$2:$D$35,2),Hoja2!$E$2:$I$5,5)*G16,"")</f>
        <v/>
      </c>
    </row>
    <row r="17" spans="1:8" x14ac:dyDescent="0.25">
      <c r="A17" s="6"/>
      <c r="B17" s="6"/>
      <c r="C17" s="6"/>
      <c r="D17" s="6"/>
      <c r="E17" s="6"/>
      <c r="F17" s="6"/>
      <c r="G17" s="6"/>
      <c r="H17" s="15" t="str">
        <f>IF(C17&lt;&gt;"",VLOOKUP(VLOOKUP(C17,Hoja2!$C$2:$D$35,2),Hoja2!$E$2:$I$5,2)*D17+VLOOKUP(VLOOKUP(C17,Hoja2!$C$2:$D$35,2),Hoja2!$E$2:$I$5,3)*E17+VLOOKUP(VLOOKUP(C17,Hoja2!$C$2:$D$35,2),Hoja2!$E$2:$I18,4)*F17+VLOOKUP(VLOOKUP(C17,Hoja2!$C$2:$D$35,2),Hoja2!$E$2:$I$5,5)*G17,"")</f>
        <v/>
      </c>
    </row>
    <row r="18" spans="1:8" x14ac:dyDescent="0.25">
      <c r="A18" s="6"/>
      <c r="B18" s="6"/>
      <c r="C18" s="6"/>
      <c r="D18" s="6"/>
      <c r="E18" s="6"/>
      <c r="F18" s="6"/>
      <c r="G18" s="6"/>
      <c r="H18" s="15" t="str">
        <f>IF(C18&lt;&gt;"",VLOOKUP(VLOOKUP(C18,Hoja2!$C$2:$D$35,2),Hoja2!$E$2:$I$5,2)*D18+VLOOKUP(VLOOKUP(C18,Hoja2!$C$2:$D$35,2),Hoja2!$E$2:$I$5,3)*E18+VLOOKUP(VLOOKUP(C18,Hoja2!$C$2:$D$35,2),Hoja2!$E$2:$I19,4)*F18+VLOOKUP(VLOOKUP(C18,Hoja2!$C$2:$D$35,2),Hoja2!$E$2:$I$5,5)*G18,"")</f>
        <v/>
      </c>
    </row>
    <row r="19" spans="1:8" x14ac:dyDescent="0.25">
      <c r="A19" s="6"/>
      <c r="B19" s="6"/>
      <c r="C19" s="6"/>
      <c r="D19" s="6"/>
      <c r="E19" s="6"/>
      <c r="F19" s="6"/>
      <c r="G19" s="6"/>
      <c r="H19" s="15" t="str">
        <f>IF(C19&lt;&gt;"",VLOOKUP(VLOOKUP(C19,Hoja2!$C$2:$D$35,2),Hoja2!$E$2:$I$5,2)*D19+VLOOKUP(VLOOKUP(C19,Hoja2!$C$2:$D$35,2),Hoja2!$E$2:$I$5,3)*E19+VLOOKUP(VLOOKUP(C19,Hoja2!$C$2:$D$35,2),Hoja2!$E$2:$I20,4)*F19+VLOOKUP(VLOOKUP(C19,Hoja2!$C$2:$D$35,2),Hoja2!$E$2:$I$5,5)*G19,"")</f>
        <v/>
      </c>
    </row>
    <row r="20" spans="1:8" x14ac:dyDescent="0.25">
      <c r="A20" s="6"/>
      <c r="B20" s="6"/>
      <c r="C20" s="6"/>
      <c r="D20" s="6"/>
      <c r="E20" s="6"/>
      <c r="F20" s="6"/>
      <c r="G20" s="6"/>
      <c r="H20" s="15" t="str">
        <f>IF(C20&lt;&gt;"",VLOOKUP(VLOOKUP(C20,Hoja2!$C$2:$D$35,2),Hoja2!$E$2:$I$5,2)*D20+VLOOKUP(VLOOKUP(C20,Hoja2!$C$2:$D$35,2),Hoja2!$E$2:$I$5,3)*E20+VLOOKUP(VLOOKUP(C20,Hoja2!$C$2:$D$35,2),Hoja2!$E$2:$I21,4)*F20+VLOOKUP(VLOOKUP(C20,Hoja2!$C$2:$D$35,2),Hoja2!$E$2:$I$5,5)*G20,"")</f>
        <v/>
      </c>
    </row>
    <row r="21" spans="1:8" x14ac:dyDescent="0.25">
      <c r="A21" s="6"/>
      <c r="B21" s="6"/>
      <c r="C21" s="6"/>
      <c r="D21" s="6"/>
      <c r="E21" s="6"/>
      <c r="F21" s="6"/>
      <c r="G21" s="6"/>
      <c r="H21" s="15" t="str">
        <f>IF(C21&lt;&gt;"",VLOOKUP(VLOOKUP(C21,Hoja2!$C$2:$D$35,2),Hoja2!$E$2:$I$5,2)*D21+VLOOKUP(VLOOKUP(C21,Hoja2!$C$2:$D$35,2),Hoja2!$E$2:$I$5,3)*E21+VLOOKUP(VLOOKUP(C21,Hoja2!$C$2:$D$35,2),Hoja2!$E$2:$I22,4)*F21+VLOOKUP(VLOOKUP(C21,Hoja2!$C$2:$D$35,2),Hoja2!$E$2:$I$5,5)*G21,"")</f>
        <v/>
      </c>
    </row>
    <row r="22" spans="1:8" x14ac:dyDescent="0.25">
      <c r="A22" s="6"/>
      <c r="B22" s="6"/>
      <c r="C22" s="6"/>
      <c r="D22" s="6"/>
      <c r="E22" s="6"/>
      <c r="F22" s="6"/>
      <c r="G22" s="6"/>
      <c r="H22" s="15" t="str">
        <f>IF(C22&lt;&gt;"",VLOOKUP(VLOOKUP(C22,Hoja2!$C$2:$D$35,2),Hoja2!$E$2:$I$5,2)*D22+VLOOKUP(VLOOKUP(C22,Hoja2!$C$2:$D$35,2),Hoja2!$E$2:$I$5,3)*E22+VLOOKUP(VLOOKUP(C22,Hoja2!$C$2:$D$35,2),Hoja2!$E$2:$I23,4)*F22+VLOOKUP(VLOOKUP(C22,Hoja2!$C$2:$D$35,2),Hoja2!$E$2:$I$5,5)*G22,"")</f>
        <v/>
      </c>
    </row>
    <row r="23" spans="1:8" x14ac:dyDescent="0.25">
      <c r="A23" s="6"/>
      <c r="B23" s="6"/>
      <c r="C23" s="6"/>
      <c r="D23" s="6"/>
      <c r="E23" s="6"/>
      <c r="F23" s="6"/>
      <c r="G23" s="6"/>
      <c r="H23" s="15" t="str">
        <f>IF(C23&lt;&gt;"",VLOOKUP(VLOOKUP(C23,Hoja2!$C$2:$D$35,2),Hoja2!$E$2:$I$5,2)*D23+VLOOKUP(VLOOKUP(C23,Hoja2!$C$2:$D$35,2),Hoja2!$E$2:$I$5,3)*E23+VLOOKUP(VLOOKUP(C23,Hoja2!$C$2:$D$35,2),Hoja2!$E$2:$I24,4)*F23+VLOOKUP(VLOOKUP(C23,Hoja2!$C$2:$D$35,2),Hoja2!$E$2:$I$5,5)*G23,"")</f>
        <v/>
      </c>
    </row>
    <row r="24" spans="1:8" x14ac:dyDescent="0.25">
      <c r="A24" s="6"/>
      <c r="B24" s="6"/>
      <c r="C24" s="6"/>
      <c r="D24" s="6"/>
      <c r="E24" s="6"/>
      <c r="F24" s="6"/>
      <c r="G24" s="6"/>
      <c r="H24" s="15" t="str">
        <f>IF(C24&lt;&gt;"",VLOOKUP(VLOOKUP(C24,Hoja2!$C$2:$D$35,2),Hoja2!$E$2:$I$5,2)*D24+VLOOKUP(VLOOKUP(C24,Hoja2!$C$2:$D$35,2),Hoja2!$E$2:$I$5,3)*E24+VLOOKUP(VLOOKUP(C24,Hoja2!$C$2:$D$35,2),Hoja2!$E$2:$I25,4)*F24+VLOOKUP(VLOOKUP(C24,Hoja2!$C$2:$D$35,2),Hoja2!$E$2:$I$5,5)*G24,"")</f>
        <v/>
      </c>
    </row>
    <row r="25" spans="1:8" x14ac:dyDescent="0.25">
      <c r="A25" s="6"/>
      <c r="B25" s="6"/>
      <c r="C25" s="6"/>
      <c r="D25" s="6"/>
      <c r="E25" s="6"/>
      <c r="F25" s="6"/>
      <c r="G25" s="6"/>
      <c r="H25" s="15" t="str">
        <f>IF(C25&lt;&gt;"",VLOOKUP(VLOOKUP(C25,Hoja2!$C$2:$D$35,2),Hoja2!$E$2:$I$5,2)*D25+VLOOKUP(VLOOKUP(C25,Hoja2!$C$2:$D$35,2),Hoja2!$E$2:$I$5,3)*E25+VLOOKUP(VLOOKUP(C25,Hoja2!$C$2:$D$35,2),Hoja2!$E$2:$I26,4)*F25+VLOOKUP(VLOOKUP(C25,Hoja2!$C$2:$D$35,2),Hoja2!$E$2:$I$5,5)*G25,"")</f>
        <v/>
      </c>
    </row>
    <row r="26" spans="1:8" x14ac:dyDescent="0.25">
      <c r="A26" s="6"/>
      <c r="B26" s="6"/>
      <c r="C26" s="6"/>
      <c r="D26" s="6"/>
      <c r="E26" s="6"/>
      <c r="F26" s="6"/>
      <c r="G26" s="6"/>
      <c r="H26" s="15" t="str">
        <f>IF(C26&lt;&gt;"",VLOOKUP(VLOOKUP(C26,Hoja2!$C$2:$D$35,2),Hoja2!$E$2:$I$5,2)*D26+VLOOKUP(VLOOKUP(C26,Hoja2!$C$2:$D$35,2),Hoja2!$E$2:$I$5,3)*E26+VLOOKUP(VLOOKUP(C26,Hoja2!$C$2:$D$35,2),Hoja2!$E$2:$I27,4)*F26+VLOOKUP(VLOOKUP(C26,Hoja2!$C$2:$D$35,2),Hoja2!$E$2:$I$5,5)*G26,"")</f>
        <v/>
      </c>
    </row>
    <row r="27" spans="1:8" x14ac:dyDescent="0.25">
      <c r="A27" s="6"/>
      <c r="B27" s="6"/>
      <c r="C27" s="6"/>
      <c r="D27" s="6"/>
      <c r="E27" s="6"/>
      <c r="F27" s="6"/>
      <c r="G27" s="6"/>
      <c r="H27" s="15" t="str">
        <f>IF(C27&lt;&gt;"",VLOOKUP(VLOOKUP(C27,Hoja2!$C$2:$D$35,2),Hoja2!$E$2:$I$5,2)*D27+VLOOKUP(VLOOKUP(C27,Hoja2!$C$2:$D$35,2),Hoja2!$E$2:$I$5,3)*E27+VLOOKUP(VLOOKUP(C27,Hoja2!$C$2:$D$35,2),Hoja2!$E$2:$I28,4)*F27+VLOOKUP(VLOOKUP(C27,Hoja2!$C$2:$D$35,2),Hoja2!$E$2:$I$5,5)*G27,"")</f>
        <v/>
      </c>
    </row>
    <row r="28" spans="1:8" x14ac:dyDescent="0.25">
      <c r="A28" s="8" t="s">
        <v>2</v>
      </c>
      <c r="B28" s="6"/>
      <c r="C28" s="6"/>
      <c r="D28" s="6"/>
      <c r="E28" s="6"/>
      <c r="F28" s="6"/>
      <c r="G28" s="6"/>
      <c r="H28" s="9">
        <f>SUM(H4:H27)</f>
        <v>0</v>
      </c>
    </row>
    <row r="30" spans="1:8" x14ac:dyDescent="0.25">
      <c r="A30" s="5" t="s">
        <v>68</v>
      </c>
    </row>
    <row r="33" spans="1:1" x14ac:dyDescent="0.25">
      <c r="A33" s="4" t="s">
        <v>81</v>
      </c>
    </row>
    <row r="34" spans="1:1" x14ac:dyDescent="0.25">
      <c r="A34" s="5" t="s">
        <v>82</v>
      </c>
    </row>
    <row r="35" spans="1:1" x14ac:dyDescent="0.25">
      <c r="A35" s="5" t="s">
        <v>116</v>
      </c>
    </row>
    <row r="36" spans="1:1" x14ac:dyDescent="0.25">
      <c r="A36" s="5" t="s">
        <v>122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E4" sqref="E4"/>
      <pageMargins left="0.7" right="0.7" top="0.75" bottom="0.75" header="0.3" footer="0.3"/>
      <pageSetup paperSize="9" orientation="portrait"/>
    </customSheetView>
  </customSheetViews>
  <mergeCells count="1">
    <mergeCell ref="D2:G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Hoja2!$C$2:$C$35</xm:f>
          </x14:formula1>
          <xm:sqref>C4:C27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4" sqref="A24"/>
    </sheetView>
  </sheetViews>
  <sheetFormatPr baseColWidth="10" defaultColWidth="10.85546875" defaultRowHeight="15" x14ac:dyDescent="0.25"/>
  <cols>
    <col min="1" max="2" width="31.42578125" style="5" customWidth="1"/>
    <col min="3" max="4" width="10.85546875" style="5"/>
    <col min="5" max="5" width="30.140625" style="5" customWidth="1"/>
    <col min="6" max="6" width="34" style="5" customWidth="1"/>
    <col min="7" max="16384" width="10.85546875" style="5"/>
  </cols>
  <sheetData>
    <row r="1" spans="1:6" x14ac:dyDescent="0.25">
      <c r="A1" s="4" t="s">
        <v>12</v>
      </c>
      <c r="B1" s="4"/>
    </row>
    <row r="4" spans="1:6" s="4" customFormat="1" x14ac:dyDescent="0.25">
      <c r="A4" s="8" t="s">
        <v>13</v>
      </c>
      <c r="B4" s="8" t="s">
        <v>18</v>
      </c>
      <c r="C4" s="8" t="s">
        <v>14</v>
      </c>
      <c r="D4" s="8" t="s">
        <v>15</v>
      </c>
      <c r="E4" s="8" t="s">
        <v>16</v>
      </c>
      <c r="F4" s="8" t="s">
        <v>17</v>
      </c>
    </row>
    <row r="5" spans="1:6" x14ac:dyDescent="0.25">
      <c r="A5" s="6"/>
      <c r="B5" s="6"/>
      <c r="C5" s="6"/>
      <c r="D5" s="6"/>
      <c r="E5" s="6"/>
      <c r="F5" s="6"/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A7" s="6"/>
      <c r="B7" s="6"/>
      <c r="C7" s="6"/>
      <c r="D7" s="6"/>
      <c r="E7" s="6"/>
      <c r="F7" s="6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6"/>
      <c r="B9" s="6"/>
      <c r="C9" s="6"/>
      <c r="D9" s="6"/>
      <c r="E9" s="6"/>
      <c r="F9" s="6"/>
    </row>
    <row r="10" spans="1:6" x14ac:dyDescent="0.25">
      <c r="A10" s="6"/>
      <c r="B10" s="6"/>
      <c r="C10" s="6"/>
      <c r="D10" s="6"/>
      <c r="E10" s="6"/>
      <c r="F10" s="6"/>
    </row>
    <row r="11" spans="1:6" x14ac:dyDescent="0.25">
      <c r="A11" s="6"/>
      <c r="B11" s="6"/>
      <c r="C11" s="6"/>
      <c r="D11" s="6"/>
      <c r="E11" s="6"/>
      <c r="F11" s="6"/>
    </row>
    <row r="12" spans="1:6" x14ac:dyDescent="0.25">
      <c r="A12" s="6"/>
      <c r="B12" s="6"/>
      <c r="C12" s="6"/>
      <c r="D12" s="6"/>
      <c r="E12" s="6"/>
      <c r="F12" s="6"/>
    </row>
    <row r="13" spans="1:6" x14ac:dyDescent="0.25">
      <c r="A13" s="6"/>
      <c r="B13" s="6"/>
      <c r="C13" s="6"/>
      <c r="D13" s="6"/>
      <c r="E13" s="6"/>
      <c r="F13" s="6"/>
    </row>
    <row r="14" spans="1:6" x14ac:dyDescent="0.25">
      <c r="A14" s="6"/>
      <c r="B14" s="6"/>
      <c r="C14" s="6"/>
      <c r="D14" s="6"/>
      <c r="E14" s="6"/>
      <c r="F14" s="6"/>
    </row>
    <row r="15" spans="1:6" x14ac:dyDescent="0.25">
      <c r="A15" s="6"/>
      <c r="B15" s="6"/>
      <c r="C15" s="6"/>
      <c r="D15" s="6"/>
      <c r="E15" s="6"/>
      <c r="F15" s="6"/>
    </row>
    <row r="16" spans="1:6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 t="s">
        <v>19</v>
      </c>
      <c r="B19" s="6"/>
      <c r="C19" s="6"/>
      <c r="D19" s="6"/>
      <c r="E19" s="10">
        <f>SUM(E5:E18)</f>
        <v>0</v>
      </c>
      <c r="F19" s="10">
        <f>SUM(F5:F18)</f>
        <v>0</v>
      </c>
    </row>
    <row r="20" spans="1:6" x14ac:dyDescent="0.25">
      <c r="A20" s="20" t="s">
        <v>10</v>
      </c>
      <c r="B20" s="25"/>
      <c r="C20" s="25"/>
      <c r="D20" s="25"/>
      <c r="E20" s="21"/>
      <c r="F20" s="9">
        <f>E19*100+F19*200</f>
        <v>0</v>
      </c>
    </row>
    <row r="22" spans="1:6" x14ac:dyDescent="0.25">
      <c r="A22" s="5" t="s">
        <v>87</v>
      </c>
    </row>
    <row r="24" spans="1:6" x14ac:dyDescent="0.25">
      <c r="A24" s="4" t="s">
        <v>120</v>
      </c>
    </row>
    <row r="25" spans="1:6" x14ac:dyDescent="0.25">
      <c r="A25" s="5" t="s">
        <v>20</v>
      </c>
    </row>
    <row r="26" spans="1:6" x14ac:dyDescent="0.25">
      <c r="A26" s="5" t="s">
        <v>123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E5" sqref="E5"/>
      <pageMargins left="0.7" right="0.7" top="0.75" bottom="0.75" header="0.3" footer="0.3"/>
    </customSheetView>
  </customSheetViews>
  <mergeCells count="1">
    <mergeCell ref="A20:E2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9" workbookViewId="0">
      <selection activeCell="A33" sqref="A33"/>
    </sheetView>
  </sheetViews>
  <sheetFormatPr baseColWidth="10" defaultColWidth="10.85546875" defaultRowHeight="15" x14ac:dyDescent="0.25"/>
  <cols>
    <col min="1" max="4" width="10.85546875" style="5"/>
    <col min="5" max="5" width="19.42578125" style="5" customWidth="1"/>
    <col min="6" max="6" width="10.85546875" style="5"/>
    <col min="7" max="7" width="16.7109375" style="5" customWidth="1"/>
    <col min="8" max="8" width="18.42578125" style="5" customWidth="1"/>
    <col min="9" max="9" width="10.85546875" style="5"/>
    <col min="10" max="10" width="16.85546875" style="5" customWidth="1"/>
    <col min="11" max="11" width="14.42578125" style="5" customWidth="1"/>
    <col min="12" max="16384" width="10.85546875" style="5"/>
  </cols>
  <sheetData>
    <row r="1" spans="1:11" x14ac:dyDescent="0.25">
      <c r="A1" s="4" t="s">
        <v>69</v>
      </c>
      <c r="B1" s="4"/>
      <c r="C1" s="4"/>
      <c r="D1" s="4"/>
    </row>
    <row r="2" spans="1:11" x14ac:dyDescent="0.25">
      <c r="A2" s="4"/>
      <c r="B2" s="4"/>
      <c r="C2" s="4"/>
      <c r="D2" s="4"/>
    </row>
    <row r="3" spans="1:11" x14ac:dyDescent="0.25">
      <c r="A3" s="6"/>
      <c r="B3" s="6"/>
      <c r="C3" s="8" t="s">
        <v>78</v>
      </c>
      <c r="D3" s="6"/>
      <c r="E3" s="22" t="s">
        <v>71</v>
      </c>
      <c r="F3" s="24"/>
      <c r="G3" s="6"/>
      <c r="H3" s="6"/>
      <c r="I3" s="6"/>
      <c r="J3" s="6"/>
      <c r="K3" s="6"/>
    </row>
    <row r="4" spans="1:11" s="4" customFormat="1" x14ac:dyDescent="0.25">
      <c r="A4" s="8" t="s">
        <v>70</v>
      </c>
      <c r="B4" s="8" t="s">
        <v>60</v>
      </c>
      <c r="C4" s="8" t="s">
        <v>14</v>
      </c>
      <c r="D4" s="8" t="s">
        <v>15</v>
      </c>
      <c r="E4" s="8" t="s">
        <v>72</v>
      </c>
      <c r="F4" s="8" t="s">
        <v>73</v>
      </c>
      <c r="G4" s="8" t="s">
        <v>74</v>
      </c>
      <c r="H4" s="8" t="s">
        <v>75</v>
      </c>
      <c r="I4" s="8" t="s">
        <v>79</v>
      </c>
      <c r="J4" s="8" t="s">
        <v>80</v>
      </c>
      <c r="K4" s="8" t="s">
        <v>8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10">
        <f>IF(H5&lt;&gt;"",(E5+F5)*VLOOKUP(H5,Hoja2!$F$8:$G$9,2),0)</f>
        <v>0</v>
      </c>
      <c r="J5" s="10">
        <f>IF(G5&lt;14,E5*G5*100+F5*G5*55,E5*(1400+70*(G5-14))+F5*(770+40*(G5-14)))</f>
        <v>0</v>
      </c>
      <c r="K5" s="15">
        <f>I5+J5</f>
        <v>0</v>
      </c>
    </row>
    <row r="6" spans="1:11" x14ac:dyDescent="0.25">
      <c r="A6" s="6"/>
      <c r="B6" s="6"/>
      <c r="C6" s="6"/>
      <c r="D6" s="6"/>
      <c r="E6" s="6"/>
      <c r="F6" s="6"/>
      <c r="G6" s="6"/>
      <c r="H6" s="6"/>
      <c r="I6" s="10">
        <f>IF(H6&lt;&gt;"",(E6+F6)*VLOOKUP(H6,Hoja2!$F$8:$G$9,2),0)</f>
        <v>0</v>
      </c>
      <c r="J6" s="10">
        <f t="shared" ref="J6:J25" si="0">IF(G6&lt;14,E6*G6*100+F6*G6*55,E6*(1400+70*(G6-14))+F6*(770+40*(G6-14)))</f>
        <v>0</v>
      </c>
      <c r="K6" s="15">
        <f t="shared" ref="K6" si="1">I6+J6</f>
        <v>0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10">
        <f>IF(H7&lt;&gt;"",(E7+F7)*VLOOKUP(H7,Hoja2!$F$8:$G$9,2),0)</f>
        <v>0</v>
      </c>
      <c r="J7" s="10">
        <f t="shared" si="0"/>
        <v>0</v>
      </c>
      <c r="K7" s="15">
        <f>IF(I7&lt;&gt;"",I7+J7,"")</f>
        <v>0</v>
      </c>
    </row>
    <row r="8" spans="1:11" x14ac:dyDescent="0.25">
      <c r="A8" s="6"/>
      <c r="B8" s="6"/>
      <c r="C8" s="6"/>
      <c r="D8" s="6"/>
      <c r="E8" s="6"/>
      <c r="F8" s="6"/>
      <c r="G8" s="6"/>
      <c r="H8" s="6"/>
      <c r="I8" s="10">
        <f>IF(H8&lt;&gt;"",(E8+F8)*VLOOKUP(H8,Hoja2!$F$8:$G$9,2),0)</f>
        <v>0</v>
      </c>
      <c r="J8" s="10">
        <f t="shared" si="0"/>
        <v>0</v>
      </c>
      <c r="K8" s="15">
        <f t="shared" ref="K8:K25" si="2">IF(I8&lt;&gt;"",I8+J8,"")</f>
        <v>0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10">
        <f>IF(H9&lt;&gt;"",(E9+F9)*VLOOKUP(H9,Hoja2!$F$8:$G$9,2),0)</f>
        <v>0</v>
      </c>
      <c r="J9" s="10">
        <f t="shared" si="0"/>
        <v>0</v>
      </c>
      <c r="K9" s="15">
        <f t="shared" si="2"/>
        <v>0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10">
        <f>IF(H10&lt;&gt;"",(E10+F10)*VLOOKUP(H10,Hoja2!$F$8:$G$9,2),0)</f>
        <v>0</v>
      </c>
      <c r="J10" s="10">
        <f t="shared" si="0"/>
        <v>0</v>
      </c>
      <c r="K10" s="15">
        <f t="shared" si="2"/>
        <v>0</v>
      </c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10">
        <f>IF(H11&lt;&gt;"",(E11+F11)*VLOOKUP(H11,Hoja2!$F$8:$G$9,2),0)</f>
        <v>0</v>
      </c>
      <c r="J11" s="10">
        <f t="shared" si="0"/>
        <v>0</v>
      </c>
      <c r="K11" s="15">
        <f t="shared" si="2"/>
        <v>0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10">
        <f>IF(H12&lt;&gt;"",(E12+F12)*VLOOKUP(H12,Hoja2!$F$8:$G$9,2),0)</f>
        <v>0</v>
      </c>
      <c r="J12" s="10">
        <f t="shared" si="0"/>
        <v>0</v>
      </c>
      <c r="K12" s="15">
        <f t="shared" si="2"/>
        <v>0</v>
      </c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10">
        <f>IF(H13&lt;&gt;"",(E13+F13)*VLOOKUP(H13,Hoja2!$F$8:$G$9,2),0)</f>
        <v>0</v>
      </c>
      <c r="J13" s="10">
        <f t="shared" si="0"/>
        <v>0</v>
      </c>
      <c r="K13" s="15">
        <f t="shared" si="2"/>
        <v>0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10">
        <f>IF(H14&lt;&gt;"",(E14+F14)*VLOOKUP(H14,Hoja2!$F$8:$G$9,2),0)</f>
        <v>0</v>
      </c>
      <c r="J14" s="10">
        <f t="shared" si="0"/>
        <v>0</v>
      </c>
      <c r="K14" s="15">
        <f t="shared" si="2"/>
        <v>0</v>
      </c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10">
        <f>IF(H15&lt;&gt;"",(E15+F15)*VLOOKUP(H15,Hoja2!$F$8:$G$9,2),0)</f>
        <v>0</v>
      </c>
      <c r="J15" s="10">
        <f t="shared" si="0"/>
        <v>0</v>
      </c>
      <c r="K15" s="15">
        <f t="shared" si="2"/>
        <v>0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10">
        <f>IF(H16&lt;&gt;"",(E16+F16)*VLOOKUP(H16,Hoja2!$F$8:$G$9,2),0)</f>
        <v>0</v>
      </c>
      <c r="J16" s="10">
        <f t="shared" si="0"/>
        <v>0</v>
      </c>
      <c r="K16" s="15">
        <f t="shared" si="2"/>
        <v>0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10">
        <f>IF(H17&lt;&gt;"",(E17+F17)*VLOOKUP(H17,Hoja2!$F$8:$G$9,2),0)</f>
        <v>0</v>
      </c>
      <c r="J17" s="10">
        <f t="shared" si="0"/>
        <v>0</v>
      </c>
      <c r="K17" s="15">
        <f t="shared" si="2"/>
        <v>0</v>
      </c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10">
        <f>IF(H18&lt;&gt;"",(E18+F18)*VLOOKUP(H18,Hoja2!$F$8:$G$9,2),0)</f>
        <v>0</v>
      </c>
      <c r="J18" s="10">
        <f t="shared" si="0"/>
        <v>0</v>
      </c>
      <c r="K18" s="15">
        <f t="shared" si="2"/>
        <v>0</v>
      </c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10">
        <f>IF(H19&lt;&gt;"",(E19+F19)*VLOOKUP(H19,Hoja2!$F$8:$G$9,2),0)</f>
        <v>0</v>
      </c>
      <c r="J19" s="10">
        <f t="shared" si="0"/>
        <v>0</v>
      </c>
      <c r="K19" s="15">
        <f t="shared" si="2"/>
        <v>0</v>
      </c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10">
        <f>IF(H20&lt;&gt;"",(E20+F20)*VLOOKUP(H20,Hoja2!$F$8:$G$9,2),0)</f>
        <v>0</v>
      </c>
      <c r="J20" s="10">
        <f t="shared" si="0"/>
        <v>0</v>
      </c>
      <c r="K20" s="15">
        <f t="shared" si="2"/>
        <v>0</v>
      </c>
    </row>
    <row r="21" spans="1:11" x14ac:dyDescent="0.25">
      <c r="A21" s="6"/>
      <c r="B21" s="6"/>
      <c r="C21" s="6"/>
      <c r="D21" s="6"/>
      <c r="E21" s="6"/>
      <c r="F21" s="6"/>
      <c r="G21" s="6"/>
      <c r="H21" s="6"/>
      <c r="I21" s="10">
        <f>IF(H21&lt;&gt;"",(E21+F21)*VLOOKUP(H21,Hoja2!$F$8:$G$9,2),0)</f>
        <v>0</v>
      </c>
      <c r="J21" s="10">
        <f t="shared" si="0"/>
        <v>0</v>
      </c>
      <c r="K21" s="15">
        <f t="shared" si="2"/>
        <v>0</v>
      </c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10">
        <f>IF(H22&lt;&gt;"",(E22+F22)*VLOOKUP(H22,Hoja2!$F$8:$G$9,2),0)</f>
        <v>0</v>
      </c>
      <c r="J22" s="10">
        <f t="shared" si="0"/>
        <v>0</v>
      </c>
      <c r="K22" s="15">
        <f t="shared" si="2"/>
        <v>0</v>
      </c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10">
        <f>IF(H23&lt;&gt;"",(E23+F23)*VLOOKUP(H23,Hoja2!$F$8:$G$9,2),0)</f>
        <v>0</v>
      </c>
      <c r="J23" s="10">
        <f t="shared" si="0"/>
        <v>0</v>
      </c>
      <c r="K23" s="15">
        <f t="shared" si="2"/>
        <v>0</v>
      </c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10">
        <f>IF(H24&lt;&gt;"",(E24+F24)*VLOOKUP(H24,Hoja2!$F$8:$G$9,2),0)</f>
        <v>0</v>
      </c>
      <c r="J24" s="10">
        <f t="shared" si="0"/>
        <v>0</v>
      </c>
      <c r="K24" s="15">
        <f t="shared" si="2"/>
        <v>0</v>
      </c>
    </row>
    <row r="25" spans="1:11" x14ac:dyDescent="0.25">
      <c r="A25" s="6"/>
      <c r="B25" s="6"/>
      <c r="C25" s="6"/>
      <c r="D25" s="6"/>
      <c r="E25" s="6"/>
      <c r="F25" s="6"/>
      <c r="G25" s="6"/>
      <c r="H25" s="6"/>
      <c r="I25" s="10">
        <f>IF(H25&lt;&gt;"",(E25+F25)*VLOOKUP(H25,Hoja2!$F$8:$G$9,2),0)</f>
        <v>0</v>
      </c>
      <c r="J25" s="10">
        <f t="shared" si="0"/>
        <v>0</v>
      </c>
      <c r="K25" s="15">
        <f t="shared" si="2"/>
        <v>0</v>
      </c>
    </row>
    <row r="26" spans="1:11" x14ac:dyDescent="0.25">
      <c r="A26" s="8" t="s">
        <v>8</v>
      </c>
      <c r="B26" s="6"/>
      <c r="C26" s="6"/>
      <c r="D26" s="6"/>
      <c r="E26" s="6"/>
      <c r="F26" s="6"/>
      <c r="G26" s="6"/>
      <c r="H26" s="6"/>
      <c r="I26" s="6"/>
      <c r="J26" s="6"/>
      <c r="K26" s="9">
        <f>SUM(K5:K25)</f>
        <v>0</v>
      </c>
    </row>
    <row r="29" spans="1:11" x14ac:dyDescent="0.25">
      <c r="A29" s="4" t="s">
        <v>11</v>
      </c>
    </row>
    <row r="30" spans="1:11" x14ac:dyDescent="0.25">
      <c r="A30" s="5" t="s">
        <v>85</v>
      </c>
    </row>
    <row r="31" spans="1:11" x14ac:dyDescent="0.25">
      <c r="A31" s="5" t="s">
        <v>86</v>
      </c>
    </row>
    <row r="32" spans="1:11" x14ac:dyDescent="0.25">
      <c r="A32" s="5" t="s">
        <v>124</v>
      </c>
    </row>
    <row r="33" spans="1:1" x14ac:dyDescent="0.25">
      <c r="A33" s="5" t="s">
        <v>121</v>
      </c>
    </row>
  </sheetData>
  <sheetProtection password="D1EC" sheet="1" objects="1" scenarios="1" formatCells="0" formatColumns="0" formatRows="0" sort="0"/>
  <customSheetViews>
    <customSheetView guid="{E02A5491-7924-4171-ABE9-C0F4A1C52E51}" topLeftCell="A2">
      <selection activeCell="I5" sqref="I5:J25 K5:K26"/>
      <pageMargins left="0.7" right="0.7" top="0.75" bottom="0.75" header="0.3" footer="0.3"/>
      <pageSetup paperSize="9" orientation="portrait"/>
    </customSheetView>
  </customSheetViews>
  <mergeCells count="1">
    <mergeCell ref="E3:F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Hoja2!$F$8:$F$9</xm:f>
          </x14:formula1>
          <xm:sqref>H5:H25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21" workbookViewId="0">
      <selection activeCell="B26" sqref="B26"/>
    </sheetView>
  </sheetViews>
  <sheetFormatPr baseColWidth="10" defaultColWidth="10.85546875" defaultRowHeight="15" x14ac:dyDescent="0.25"/>
  <cols>
    <col min="1" max="1" width="10.85546875" style="5"/>
    <col min="2" max="2" width="54" style="5" customWidth="1"/>
    <col min="3" max="16384" width="10.85546875" style="5"/>
  </cols>
  <sheetData>
    <row r="1" spans="1:3" s="4" customFormat="1" x14ac:dyDescent="0.25">
      <c r="A1" s="4" t="s">
        <v>89</v>
      </c>
    </row>
    <row r="3" spans="1:3" s="4" customFormat="1" x14ac:dyDescent="0.25">
      <c r="A3" s="8" t="s">
        <v>60</v>
      </c>
      <c r="B3" s="8" t="s">
        <v>88</v>
      </c>
      <c r="C3" s="8" t="s">
        <v>84</v>
      </c>
    </row>
    <row r="4" spans="1:3" x14ac:dyDescent="0.25">
      <c r="A4" s="6"/>
      <c r="B4" s="6"/>
      <c r="C4" s="14"/>
    </row>
    <row r="5" spans="1:3" x14ac:dyDescent="0.25">
      <c r="A5" s="6"/>
      <c r="B5" s="6"/>
      <c r="C5" s="14"/>
    </row>
    <row r="6" spans="1:3" x14ac:dyDescent="0.25">
      <c r="A6" s="6"/>
      <c r="B6" s="6"/>
      <c r="C6" s="14"/>
    </row>
    <row r="7" spans="1:3" x14ac:dyDescent="0.25">
      <c r="A7" s="6"/>
      <c r="B7" s="6"/>
      <c r="C7" s="14"/>
    </row>
    <row r="8" spans="1:3" x14ac:dyDescent="0.25">
      <c r="A8" s="6"/>
      <c r="B8" s="6"/>
      <c r="C8" s="14"/>
    </row>
    <row r="9" spans="1:3" x14ac:dyDescent="0.25">
      <c r="A9" s="6"/>
      <c r="B9" s="6"/>
      <c r="C9" s="14"/>
    </row>
    <row r="10" spans="1:3" x14ac:dyDescent="0.25">
      <c r="A10" s="6"/>
      <c r="B10" s="6"/>
      <c r="C10" s="14"/>
    </row>
    <row r="11" spans="1:3" x14ac:dyDescent="0.25">
      <c r="A11" s="6"/>
      <c r="B11" s="6"/>
      <c r="C11" s="14"/>
    </row>
    <row r="12" spans="1:3" x14ac:dyDescent="0.25">
      <c r="A12" s="6"/>
      <c r="B12" s="6"/>
      <c r="C12" s="14"/>
    </row>
    <row r="13" spans="1:3" x14ac:dyDescent="0.25">
      <c r="A13" s="6"/>
      <c r="B13" s="6"/>
      <c r="C13" s="14"/>
    </row>
    <row r="14" spans="1:3" x14ac:dyDescent="0.25">
      <c r="A14" s="6"/>
      <c r="B14" s="6"/>
      <c r="C14" s="14"/>
    </row>
    <row r="15" spans="1:3" x14ac:dyDescent="0.25">
      <c r="A15" s="6"/>
      <c r="B15" s="6"/>
      <c r="C15" s="14"/>
    </row>
    <row r="16" spans="1:3" x14ac:dyDescent="0.25">
      <c r="A16" s="6"/>
      <c r="B16" s="6"/>
      <c r="C16" s="14"/>
    </row>
    <row r="17" spans="1:3" x14ac:dyDescent="0.25">
      <c r="A17" s="6"/>
      <c r="B17" s="6"/>
      <c r="C17" s="14"/>
    </row>
    <row r="18" spans="1:3" x14ac:dyDescent="0.25">
      <c r="A18" s="6"/>
      <c r="B18" s="6"/>
      <c r="C18" s="14"/>
    </row>
    <row r="19" spans="1:3" x14ac:dyDescent="0.25">
      <c r="A19" s="6"/>
      <c r="B19" s="6"/>
      <c r="C19" s="14"/>
    </row>
    <row r="20" spans="1:3" x14ac:dyDescent="0.25">
      <c r="A20" s="6"/>
      <c r="B20" s="6"/>
      <c r="C20" s="14"/>
    </row>
    <row r="21" spans="1:3" s="4" customFormat="1" x14ac:dyDescent="0.25">
      <c r="A21" s="8" t="s">
        <v>8</v>
      </c>
      <c r="B21" s="8"/>
      <c r="C21" s="9">
        <f>SUM(C4:C20)</f>
        <v>0</v>
      </c>
    </row>
    <row r="24" spans="1:3" x14ac:dyDescent="0.25">
      <c r="A24" s="4" t="s">
        <v>11</v>
      </c>
    </row>
    <row r="25" spans="1:3" x14ac:dyDescent="0.25">
      <c r="A25" s="5" t="s">
        <v>90</v>
      </c>
    </row>
    <row r="26" spans="1:3" x14ac:dyDescent="0.25">
      <c r="A26" s="5" t="s">
        <v>115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C21" sqref="C21"/>
      <pageMargins left="0.7" right="0.7" top="0.75" bottom="0.75" header="0.3" footer="0.3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13" workbookViewId="0">
      <selection activeCell="A26" sqref="A26"/>
    </sheetView>
  </sheetViews>
  <sheetFormatPr baseColWidth="10" defaultColWidth="10.85546875" defaultRowHeight="15" x14ac:dyDescent="0.25"/>
  <cols>
    <col min="1" max="1" width="10.85546875" style="5"/>
    <col min="2" max="2" width="48.42578125" style="5" customWidth="1"/>
    <col min="3" max="16384" width="10.85546875" style="5"/>
  </cols>
  <sheetData>
    <row r="1" spans="1:3" x14ac:dyDescent="0.25">
      <c r="A1" s="4" t="s">
        <v>83</v>
      </c>
    </row>
    <row r="3" spans="1:3" x14ac:dyDescent="0.25">
      <c r="A3" s="8" t="s">
        <v>60</v>
      </c>
      <c r="B3" s="8" t="s">
        <v>92</v>
      </c>
      <c r="C3" s="8" t="s">
        <v>84</v>
      </c>
    </row>
    <row r="4" spans="1:3" x14ac:dyDescent="0.25">
      <c r="A4" s="6"/>
      <c r="B4" s="6"/>
      <c r="C4" s="14"/>
    </row>
    <row r="5" spans="1:3" x14ac:dyDescent="0.25">
      <c r="A5" s="6"/>
      <c r="B5" s="6"/>
      <c r="C5" s="14"/>
    </row>
    <row r="6" spans="1:3" x14ac:dyDescent="0.25">
      <c r="A6" s="6"/>
      <c r="B6" s="6"/>
      <c r="C6" s="14"/>
    </row>
    <row r="7" spans="1:3" x14ac:dyDescent="0.25">
      <c r="A7" s="6"/>
      <c r="B7" s="6"/>
      <c r="C7" s="14"/>
    </row>
    <row r="8" spans="1:3" x14ac:dyDescent="0.25">
      <c r="A8" s="6"/>
      <c r="B8" s="6"/>
      <c r="C8" s="14"/>
    </row>
    <row r="9" spans="1:3" x14ac:dyDescent="0.25">
      <c r="A9" s="6"/>
      <c r="B9" s="6"/>
      <c r="C9" s="14"/>
    </row>
    <row r="10" spans="1:3" x14ac:dyDescent="0.25">
      <c r="A10" s="6"/>
      <c r="B10" s="6"/>
      <c r="C10" s="14"/>
    </row>
    <row r="11" spans="1:3" x14ac:dyDescent="0.25">
      <c r="A11" s="6"/>
      <c r="B11" s="6"/>
      <c r="C11" s="14"/>
    </row>
    <row r="12" spans="1:3" x14ac:dyDescent="0.25">
      <c r="A12" s="6"/>
      <c r="B12" s="6"/>
      <c r="C12" s="14"/>
    </row>
    <row r="13" spans="1:3" x14ac:dyDescent="0.25">
      <c r="A13" s="6"/>
      <c r="B13" s="6"/>
      <c r="C13" s="14"/>
    </row>
    <row r="14" spans="1:3" x14ac:dyDescent="0.25">
      <c r="A14" s="6"/>
      <c r="B14" s="6"/>
      <c r="C14" s="14"/>
    </row>
    <row r="15" spans="1:3" x14ac:dyDescent="0.25">
      <c r="A15" s="6"/>
      <c r="B15" s="6"/>
      <c r="C15" s="14"/>
    </row>
    <row r="16" spans="1:3" x14ac:dyDescent="0.25">
      <c r="A16" s="6"/>
      <c r="B16" s="6"/>
      <c r="C16" s="14"/>
    </row>
    <row r="17" spans="1:3" x14ac:dyDescent="0.25">
      <c r="A17" s="6"/>
      <c r="B17" s="6"/>
      <c r="C17" s="14"/>
    </row>
    <row r="18" spans="1:3" x14ac:dyDescent="0.25">
      <c r="A18" s="6"/>
      <c r="B18" s="6"/>
      <c r="C18" s="14"/>
    </row>
    <row r="19" spans="1:3" x14ac:dyDescent="0.25">
      <c r="A19" s="6"/>
      <c r="B19" s="6"/>
      <c r="C19" s="14"/>
    </row>
    <row r="20" spans="1:3" x14ac:dyDescent="0.25">
      <c r="A20" s="6"/>
      <c r="B20" s="6"/>
      <c r="C20" s="14"/>
    </row>
    <row r="21" spans="1:3" x14ac:dyDescent="0.25">
      <c r="A21" s="8" t="s">
        <v>8</v>
      </c>
      <c r="B21" s="8"/>
      <c r="C21" s="9">
        <f>SUM(C4:C20)</f>
        <v>0</v>
      </c>
    </row>
    <row r="23" spans="1:3" x14ac:dyDescent="0.25">
      <c r="A23" s="5" t="s">
        <v>93</v>
      </c>
    </row>
    <row r="24" spans="1:3" x14ac:dyDescent="0.25">
      <c r="A24" s="5" t="s">
        <v>114</v>
      </c>
    </row>
    <row r="25" spans="1:3" x14ac:dyDescent="0.25">
      <c r="A25" s="4" t="s">
        <v>81</v>
      </c>
    </row>
    <row r="26" spans="1:3" x14ac:dyDescent="0.25">
      <c r="A26" s="5" t="s">
        <v>91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C21" sqref="C21"/>
      <pageMargins left="0.7" right="0.7" top="0.75" bottom="0.75" header="0.3" footer="0.3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2" sqref="B12"/>
    </sheetView>
  </sheetViews>
  <sheetFormatPr baseColWidth="10" defaultColWidth="10.85546875" defaultRowHeight="15" x14ac:dyDescent="0.25"/>
  <cols>
    <col min="1" max="1" width="48.28515625" style="5" customWidth="1"/>
    <col min="2" max="2" width="57.42578125" style="5" customWidth="1"/>
    <col min="3" max="16384" width="10.85546875" style="5"/>
  </cols>
  <sheetData>
    <row r="2" spans="1:2" x14ac:dyDescent="0.25">
      <c r="A2" s="8" t="s">
        <v>107</v>
      </c>
      <c r="B2" s="6"/>
    </row>
    <row r="3" spans="1:2" x14ac:dyDescent="0.25">
      <c r="A3" s="8" t="s">
        <v>108</v>
      </c>
      <c r="B3" s="6"/>
    </row>
    <row r="4" spans="1:2" x14ac:dyDescent="0.25">
      <c r="A4" s="8" t="s">
        <v>109</v>
      </c>
      <c r="B4" s="6"/>
    </row>
    <row r="5" spans="1:2" x14ac:dyDescent="0.25">
      <c r="A5" s="8" t="s">
        <v>110</v>
      </c>
      <c r="B5" s="6"/>
    </row>
    <row r="6" spans="1:2" x14ac:dyDescent="0.25">
      <c r="A6" s="4"/>
    </row>
    <row r="7" spans="1:2" x14ac:dyDescent="0.25">
      <c r="A7" s="8" t="s">
        <v>94</v>
      </c>
    </row>
    <row r="9" spans="1:2" x14ac:dyDescent="0.25">
      <c r="A9" s="8" t="s">
        <v>95</v>
      </c>
      <c r="B9" s="16" t="s">
        <v>84</v>
      </c>
    </row>
    <row r="10" spans="1:2" x14ac:dyDescent="0.25">
      <c r="A10" s="8" t="s">
        <v>96</v>
      </c>
      <c r="B10" s="19">
        <f>'Gestión e implementación'!B9</f>
        <v>0</v>
      </c>
    </row>
    <row r="11" spans="1:2" x14ac:dyDescent="0.25">
      <c r="A11" s="8" t="s">
        <v>97</v>
      </c>
      <c r="B11" s="19">
        <f>'Reuniones transnacionales'!C20</f>
        <v>0</v>
      </c>
    </row>
    <row r="12" spans="1:2" x14ac:dyDescent="0.25">
      <c r="A12" s="8" t="s">
        <v>98</v>
      </c>
      <c r="B12" s="19">
        <f>'Productos intelectuales'!H28</f>
        <v>0</v>
      </c>
    </row>
    <row r="13" spans="1:2" x14ac:dyDescent="0.25">
      <c r="A13" s="8" t="s">
        <v>99</v>
      </c>
      <c r="B13" s="19">
        <f>'Eventos multiplicadores'!F20</f>
        <v>0</v>
      </c>
    </row>
    <row r="14" spans="1:2" x14ac:dyDescent="0.25">
      <c r="A14" s="8" t="s">
        <v>100</v>
      </c>
      <c r="B14" s="19">
        <f>Movilidad!K26</f>
        <v>0</v>
      </c>
    </row>
    <row r="15" spans="1:2" x14ac:dyDescent="0.25">
      <c r="A15" s="8" t="s">
        <v>101</v>
      </c>
      <c r="B15" s="19">
        <f>'Necesidades especiales'!C21</f>
        <v>0</v>
      </c>
    </row>
    <row r="16" spans="1:2" x14ac:dyDescent="0.25">
      <c r="A16" s="8" t="s">
        <v>102</v>
      </c>
      <c r="B16" s="19">
        <f>'Costes excepcionales'!C21</f>
        <v>0</v>
      </c>
    </row>
    <row r="17" spans="1:2" x14ac:dyDescent="0.25">
      <c r="A17" s="8" t="s">
        <v>8</v>
      </c>
      <c r="B17" s="9">
        <f>SUM(B10:B16)</f>
        <v>0</v>
      </c>
    </row>
    <row r="19" spans="1:2" x14ac:dyDescent="0.25">
      <c r="A19" s="17" t="s">
        <v>111</v>
      </c>
    </row>
    <row r="20" spans="1:2" x14ac:dyDescent="0.25">
      <c r="A20" s="17" t="s">
        <v>112</v>
      </c>
    </row>
    <row r="21" spans="1:2" x14ac:dyDescent="0.25">
      <c r="A21" s="17"/>
    </row>
    <row r="22" spans="1:2" x14ac:dyDescent="0.25">
      <c r="A22" s="17"/>
    </row>
    <row r="24" spans="1:2" x14ac:dyDescent="0.25">
      <c r="A24" s="4" t="s">
        <v>11</v>
      </c>
    </row>
    <row r="25" spans="1:2" x14ac:dyDescent="0.25">
      <c r="A25" s="18" t="s">
        <v>103</v>
      </c>
    </row>
  </sheetData>
  <sheetProtection password="D1EC" sheet="1" objects="1" scenarios="1" formatCells="0" formatColumns="0" formatRows="0" sort="0"/>
  <customSheetViews>
    <customSheetView guid="{E02A5491-7924-4171-ABE9-C0F4A1C52E51}">
      <selection activeCell="B12" sqref="B1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6" workbookViewId="0">
      <selection activeCell="G29" sqref="G29"/>
    </sheetView>
  </sheetViews>
  <sheetFormatPr baseColWidth="10" defaultRowHeight="15" x14ac:dyDescent="0.25"/>
  <sheetData>
    <row r="1" spans="1:9" x14ac:dyDescent="0.25">
      <c r="A1">
        <v>3</v>
      </c>
      <c r="B1">
        <v>5</v>
      </c>
      <c r="C1" s="1" t="s">
        <v>22</v>
      </c>
      <c r="F1" t="s">
        <v>56</v>
      </c>
      <c r="G1" t="s">
        <v>64</v>
      </c>
      <c r="H1" t="s">
        <v>57</v>
      </c>
      <c r="I1" t="s">
        <v>58</v>
      </c>
    </row>
    <row r="2" spans="1:9" x14ac:dyDescent="0.25">
      <c r="A2">
        <v>4</v>
      </c>
      <c r="B2">
        <v>6</v>
      </c>
      <c r="C2" s="2" t="s">
        <v>23</v>
      </c>
      <c r="D2">
        <v>1</v>
      </c>
      <c r="E2">
        <v>1</v>
      </c>
      <c r="F2">
        <v>294</v>
      </c>
      <c r="G2">
        <v>241</v>
      </c>
      <c r="H2">
        <v>190</v>
      </c>
      <c r="I2">
        <v>157</v>
      </c>
    </row>
    <row r="3" spans="1:9" x14ac:dyDescent="0.25">
      <c r="A3">
        <v>5</v>
      </c>
      <c r="B3">
        <v>7</v>
      </c>
      <c r="C3" s="2" t="s">
        <v>24</v>
      </c>
      <c r="D3">
        <v>2</v>
      </c>
      <c r="E3">
        <v>2</v>
      </c>
      <c r="F3">
        <v>280</v>
      </c>
      <c r="G3">
        <v>214</v>
      </c>
      <c r="H3">
        <v>162</v>
      </c>
      <c r="I3">
        <v>131</v>
      </c>
    </row>
    <row r="4" spans="1:9" x14ac:dyDescent="0.25">
      <c r="A4">
        <v>6</v>
      </c>
      <c r="B4">
        <v>8</v>
      </c>
      <c r="C4" s="2" t="s">
        <v>25</v>
      </c>
      <c r="D4">
        <v>4</v>
      </c>
      <c r="E4">
        <v>3</v>
      </c>
      <c r="F4">
        <v>164</v>
      </c>
      <c r="G4">
        <v>137</v>
      </c>
      <c r="H4">
        <v>102</v>
      </c>
      <c r="I4">
        <v>78</v>
      </c>
    </row>
    <row r="5" spans="1:9" x14ac:dyDescent="0.25">
      <c r="A5">
        <v>7</v>
      </c>
      <c r="B5">
        <v>9</v>
      </c>
      <c r="C5" s="2" t="s">
        <v>26</v>
      </c>
      <c r="D5">
        <v>4</v>
      </c>
      <c r="E5">
        <v>4</v>
      </c>
      <c r="F5">
        <v>88</v>
      </c>
      <c r="G5">
        <v>74</v>
      </c>
      <c r="H5">
        <v>55</v>
      </c>
      <c r="I5">
        <v>39</v>
      </c>
    </row>
    <row r="6" spans="1:9" x14ac:dyDescent="0.25">
      <c r="A6">
        <v>8</v>
      </c>
      <c r="B6">
        <v>10</v>
      </c>
      <c r="C6" s="2" t="s">
        <v>27</v>
      </c>
      <c r="D6">
        <v>3</v>
      </c>
    </row>
    <row r="7" spans="1:9" ht="30" x14ac:dyDescent="0.25">
      <c r="A7">
        <v>9</v>
      </c>
      <c r="B7">
        <v>11</v>
      </c>
      <c r="C7" s="2" t="s">
        <v>28</v>
      </c>
      <c r="D7">
        <v>3</v>
      </c>
    </row>
    <row r="8" spans="1:9" x14ac:dyDescent="0.25">
      <c r="A8" t="s">
        <v>1</v>
      </c>
      <c r="B8">
        <v>12</v>
      </c>
      <c r="C8" s="2" t="s">
        <v>29</v>
      </c>
      <c r="D8">
        <v>1</v>
      </c>
      <c r="F8" t="s">
        <v>76</v>
      </c>
      <c r="G8">
        <v>275</v>
      </c>
    </row>
    <row r="9" spans="1:9" x14ac:dyDescent="0.25">
      <c r="B9">
        <v>13</v>
      </c>
      <c r="C9" s="2" t="s">
        <v>30</v>
      </c>
      <c r="D9">
        <v>4</v>
      </c>
      <c r="F9" t="s">
        <v>77</v>
      </c>
      <c r="G9">
        <v>360</v>
      </c>
    </row>
    <row r="10" spans="1:9" x14ac:dyDescent="0.25">
      <c r="B10">
        <v>14</v>
      </c>
      <c r="C10" s="2" t="s">
        <v>31</v>
      </c>
      <c r="D10">
        <v>2</v>
      </c>
    </row>
    <row r="11" spans="1:9" ht="60" x14ac:dyDescent="0.25">
      <c r="B11">
        <v>15</v>
      </c>
      <c r="C11" s="2" t="s">
        <v>32</v>
      </c>
      <c r="D11">
        <v>4</v>
      </c>
    </row>
    <row r="12" spans="1:9" x14ac:dyDescent="0.25">
      <c r="B12">
        <v>16</v>
      </c>
      <c r="C12" s="2" t="s">
        <v>33</v>
      </c>
      <c r="D12">
        <v>2</v>
      </c>
    </row>
    <row r="13" spans="1:9" x14ac:dyDescent="0.25">
      <c r="B13">
        <v>17</v>
      </c>
      <c r="C13" s="2" t="s">
        <v>34</v>
      </c>
      <c r="D13">
        <v>2</v>
      </c>
    </row>
    <row r="14" spans="1:9" x14ac:dyDescent="0.25">
      <c r="B14">
        <v>18</v>
      </c>
      <c r="C14" s="2" t="s">
        <v>35</v>
      </c>
      <c r="D14">
        <v>3</v>
      </c>
    </row>
    <row r="15" spans="1:9" x14ac:dyDescent="0.25">
      <c r="B15">
        <v>19</v>
      </c>
      <c r="C15" s="2" t="s">
        <v>36</v>
      </c>
      <c r="D15">
        <v>4</v>
      </c>
    </row>
    <row r="16" spans="1:9" x14ac:dyDescent="0.25">
      <c r="B16">
        <v>20</v>
      </c>
      <c r="C16" s="2" t="s">
        <v>37</v>
      </c>
      <c r="D16">
        <v>1</v>
      </c>
    </row>
    <row r="17" spans="2:4" x14ac:dyDescent="0.25">
      <c r="B17">
        <v>21</v>
      </c>
      <c r="C17" s="2" t="s">
        <v>38</v>
      </c>
      <c r="D17">
        <v>2</v>
      </c>
    </row>
    <row r="18" spans="2:4" x14ac:dyDescent="0.25">
      <c r="B18">
        <v>22</v>
      </c>
      <c r="C18" s="2" t="s">
        <v>39</v>
      </c>
      <c r="D18">
        <v>2</v>
      </c>
    </row>
    <row r="19" spans="2:4" x14ac:dyDescent="0.25">
      <c r="B19">
        <v>23</v>
      </c>
      <c r="C19" s="2" t="s">
        <v>40</v>
      </c>
      <c r="D19">
        <v>4</v>
      </c>
    </row>
    <row r="20" spans="2:4" ht="30" x14ac:dyDescent="0.25">
      <c r="B20">
        <v>24</v>
      </c>
      <c r="C20" s="3" t="s">
        <v>55</v>
      </c>
      <c r="D20">
        <v>1</v>
      </c>
    </row>
    <row r="21" spans="2:4" x14ac:dyDescent="0.25">
      <c r="B21">
        <v>25</v>
      </c>
      <c r="C21" s="2" t="s">
        <v>41</v>
      </c>
      <c r="D21">
        <v>1</v>
      </c>
    </row>
    <row r="22" spans="2:4" ht="30" x14ac:dyDescent="0.25">
      <c r="B22">
        <v>26</v>
      </c>
      <c r="C22" s="3" t="s">
        <v>54</v>
      </c>
      <c r="D22">
        <v>1</v>
      </c>
    </row>
    <row r="23" spans="2:4" x14ac:dyDescent="0.25">
      <c r="B23">
        <v>27</v>
      </c>
      <c r="C23" s="2" t="s">
        <v>42</v>
      </c>
      <c r="D23">
        <v>3</v>
      </c>
    </row>
    <row r="24" spans="2:4" ht="30" x14ac:dyDescent="0.25">
      <c r="B24">
        <v>28</v>
      </c>
      <c r="C24" s="2" t="s">
        <v>43</v>
      </c>
      <c r="D24">
        <v>1</v>
      </c>
    </row>
    <row r="25" spans="2:4" x14ac:dyDescent="0.25">
      <c r="B25">
        <v>29</v>
      </c>
      <c r="C25" s="2" t="s">
        <v>44</v>
      </c>
      <c r="D25">
        <v>1</v>
      </c>
    </row>
    <row r="26" spans="2:4" x14ac:dyDescent="0.25">
      <c r="B26">
        <v>30</v>
      </c>
      <c r="C26" s="2" t="s">
        <v>45</v>
      </c>
      <c r="D26">
        <v>4</v>
      </c>
    </row>
    <row r="27" spans="2:4" x14ac:dyDescent="0.25">
      <c r="B27">
        <v>31</v>
      </c>
      <c r="C27" s="2" t="s">
        <v>46</v>
      </c>
      <c r="D27">
        <v>3</v>
      </c>
    </row>
    <row r="28" spans="2:4" x14ac:dyDescent="0.25">
      <c r="B28">
        <v>32</v>
      </c>
      <c r="C28" s="2" t="s">
        <v>47</v>
      </c>
      <c r="D28">
        <v>4</v>
      </c>
    </row>
    <row r="29" spans="2:4" x14ac:dyDescent="0.25">
      <c r="B29">
        <v>33</v>
      </c>
      <c r="C29" s="2" t="s">
        <v>113</v>
      </c>
      <c r="D29">
        <v>4</v>
      </c>
    </row>
    <row r="30" spans="2:4" x14ac:dyDescent="0.25">
      <c r="B30">
        <v>34</v>
      </c>
      <c r="C30" s="2" t="s">
        <v>48</v>
      </c>
      <c r="D30">
        <v>4</v>
      </c>
    </row>
    <row r="31" spans="2:4" x14ac:dyDescent="0.25">
      <c r="B31">
        <v>35</v>
      </c>
      <c r="C31" s="2" t="s">
        <v>49</v>
      </c>
      <c r="D31">
        <v>3</v>
      </c>
    </row>
    <row r="32" spans="2:4" x14ac:dyDescent="0.25">
      <c r="B32">
        <v>36</v>
      </c>
      <c r="C32" s="2" t="s">
        <v>50</v>
      </c>
      <c r="D32">
        <v>3</v>
      </c>
    </row>
    <row r="33" spans="2:4" x14ac:dyDescent="0.25">
      <c r="B33">
        <v>37</v>
      </c>
      <c r="C33" s="2" t="s">
        <v>51</v>
      </c>
      <c r="D33">
        <v>1</v>
      </c>
    </row>
    <row r="34" spans="2:4" x14ac:dyDescent="0.25">
      <c r="B34">
        <v>38</v>
      </c>
      <c r="C34" s="2" t="s">
        <v>52</v>
      </c>
      <c r="D34">
        <v>4</v>
      </c>
    </row>
    <row r="35" spans="2:4" ht="30" x14ac:dyDescent="0.25">
      <c r="B35">
        <v>39</v>
      </c>
      <c r="C35" s="2" t="s">
        <v>53</v>
      </c>
      <c r="D35">
        <v>2</v>
      </c>
    </row>
  </sheetData>
  <sheetProtection password="D1EC" sheet="1" objects="1" scenarios="1" formatCells="0" formatColumns="0" formatRows="0" sort="0"/>
  <customSheetViews>
    <customSheetView guid="{E02A5491-7924-4171-ABE9-C0F4A1C52E51}" state="hidden" topLeftCell="A16">
      <selection activeCell="D35" sqref="D35"/>
      <pageMargins left="0.7" right="0.7" top="0.75" bottom="0.75" header="0.3" footer="0.3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Gestión e implementación</vt:lpstr>
      <vt:lpstr>Reuniones transnacionales</vt:lpstr>
      <vt:lpstr>Productos intelectuales</vt:lpstr>
      <vt:lpstr>Eventos multiplicadores</vt:lpstr>
      <vt:lpstr>Movilidad</vt:lpstr>
      <vt:lpstr>Necesidades especiales</vt:lpstr>
      <vt:lpstr>Costes excepcionales</vt:lpstr>
      <vt:lpstr>TOTAL</vt:lpstr>
      <vt:lpstr>Hoja2</vt:lpstr>
      <vt:lpstr>socios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Álvarez, José Antonio</dc:creator>
  <cp:lastModifiedBy>Tourón Torrado Beatriz</cp:lastModifiedBy>
  <dcterms:created xsi:type="dcterms:W3CDTF">2015-05-07T15:28:18Z</dcterms:created>
  <dcterms:modified xsi:type="dcterms:W3CDTF">2015-11-25T08:47:31Z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